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andrita\FUNDACION FANDIS\"/>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77" i="8" l="1"/>
  <c r="F167" i="8"/>
  <c r="D178" i="8" s="1"/>
  <c r="E152" i="8"/>
  <c r="N146" i="8"/>
  <c r="M146" i="8"/>
  <c r="L146" i="8"/>
  <c r="K146" i="8"/>
  <c r="C148" i="8" s="1"/>
  <c r="A137" i="8"/>
  <c r="A138" i="8" s="1"/>
  <c r="A139" i="8" s="1"/>
  <c r="A140" i="8" s="1"/>
  <c r="A141" i="8" s="1"/>
  <c r="A145" i="8" s="1"/>
  <c r="A136" i="8"/>
  <c r="N69" i="8"/>
  <c r="M69" i="8"/>
  <c r="C74" i="8" s="1"/>
  <c r="L69" i="8"/>
  <c r="K69" i="8"/>
  <c r="C73" i="8" s="1"/>
  <c r="D45" i="8"/>
  <c r="E44" i="8" s="1"/>
  <c r="C28" i="8"/>
  <c r="C27" i="8"/>
  <c r="C26" i="8"/>
  <c r="C25" i="8"/>
  <c r="C24" i="8"/>
  <c r="E22" i="8"/>
  <c r="E24" i="8" s="1"/>
  <c r="E177" i="8" l="1"/>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<sst xmlns="http://schemas.openxmlformats.org/spreadsheetml/2006/main" count="623" uniqueCount="293">
  <si>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</si>
  <si>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</si>
  <si>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</si>
  <si>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</si>
  <si>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</si>
  <si>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</si>
  <si>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</si>
  <si>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</si>
  <si>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</si>
  <si>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</si>
  <si>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</si>
  <si>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</si>
  <si>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</si>
  <si>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</si>
  <si>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</si>
  <si>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</si>
  <si>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</si>
  <si>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</si>
  <si>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</si>
  <si>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</si>
  <si>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</si>
  <si>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</si>
  <si>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</si>
  <si>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</si>
  <si>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</si>
  <si>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</si>
  <si>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</si>
  <si>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</si>
  <si>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</si>
  <si>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</si>
  <si>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</si>
  <si>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</si>
  <si>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</si>
  <si>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</si>
  <si>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</si>
  <si>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</si>
  <si>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</si>
  <si>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</si>
  <si>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</si>
  <si>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</si>
  <si>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</si>
  <si>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</si>
  <si>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</si>
  <si>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</si>
  <si>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</si>
  <si>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</si>
  <si>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</si>
  <si>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</si>
  <si>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</si>
  <si>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</si>
  <si>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</si>
  <si>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</si>
  <si>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</si>
  <si>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</si>
  <si>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</si>
  <si>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</si>
  <si>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</si>
  <si>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</si>
  <si>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</si>
  <si>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</si>
  <si>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</si>
  <si>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</si>
  <si>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</si>
  <si>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</si>
  <si>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</si>
  <si>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</si>
  <si>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</si>
  <si>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</si>
  <si>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</si>
  <si>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</si>
  <si>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</si>
  <si>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</si>
  <si>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</si>
  <si>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</si>
  <si>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</si>
  <si>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</si>
  <si>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</si>
  <si>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</si>
  <si>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</si>
  <si>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</si>
  <si>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</si>
  <si>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</si>
  <si>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</si>
  <si>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</si>
  <si>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</si>
  <si>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</si>
  <si>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</si>
  <si>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</si>
  <si>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</si>
  <si>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</si>
  <si>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</si>
  <si>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</si>
  <si>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</si>
  <si>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</si>
  <si>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</si>
  <si>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</si>
  <si>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</si>
  <si>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</si>
  <si>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</si>
  <si>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</si>
  <si>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</si>
  <si>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</si>
  <si>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</si>
  <si>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</si>
  <si>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</si>
  <si>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</si>
  <si>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</si>
  <si>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</si>
  <si>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</si>
  <si>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</si>
  <si>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</si>
  <si>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</si>
  <si>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</si>
  <si>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</si>
  <si>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</si>
  <si>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</si>
  <si>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</si>
  <si>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</si>
  <si>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</si>
  <si>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</si>
  <si>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</si>
  <si>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</si>
  <si>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</si>
  <si>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</si>
  <si>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</si>
  <si>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</si>
  <si>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</si>
  <si>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</si>
  <si>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</si>
  <si>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</si>
  <si>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</si>
  <si>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</si>
  <si>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</si>
  <si>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</si>
  <si>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</si>
  <si>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</si>
  <si>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</si>
  <si>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</si>
  <si>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</si>
  <si>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</si>
  <si>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</si>
  <si>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</si>
  <si>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</si>
  <si>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</si>
  <si>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</si>
  <si>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</si>
  <si>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</si>
  <si>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</si>
  <si>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</si>
  <si>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</si>
  <si>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</si>
  <si>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</si>
  <si>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</si>
  <si>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</si>
  <si>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</si>
  <si>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</si>
  <si>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</si>
  <si>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</si>
  <si>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</si>
  <si>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</si>
  <si>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</si>
  <si>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</si>
  <si>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</si>
  <si>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</si>
  <si>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</si>
  <si>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</si>
  <si>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</si>
  <si>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</si>
  <si>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</si>
  <si>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</si>
  <si>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</si>
  <si>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</si>
  <si>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</si>
  <si>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PODER EN CASO DE QUE EL PROPONENTE ACTÚE A TRAVÉS DE APODERADO</t>
  </si>
  <si>
    <t>4 A 6</t>
  </si>
  <si>
    <t>CERTIFICAD DE CUMPLIMIENTO DE PAGO DE APORTES DE SEGURIDAD SOCIAL Y PARAFISCALES. FORMATO 2</t>
  </si>
  <si>
    <t>151  A 152</t>
  </si>
  <si>
    <t>CERTIFICADO DE EXISTENCIA Y REPRESENTACIÓN LEGAL DEL PROPONENTE</t>
  </si>
  <si>
    <t>156  A  158</t>
  </si>
  <si>
    <t>RUP (SI APLICA)</t>
  </si>
  <si>
    <t>10  A  13</t>
  </si>
  <si>
    <t xml:space="preserve">AUTORIZACION DEL REPRESENTANTE LEGAL Y/O APODERADO PARA PRESENTAR PROPUESTA O SUSCRIBIR EL CONTRATO (DE REQUERIRSE DE ACUERDO A LOS ESTATUTOS) </t>
  </si>
  <si>
    <t>4  A  6</t>
  </si>
  <si>
    <t xml:space="preserve">FOTOCOPIA DE LA CEDULA DE CIUDADANIA </t>
  </si>
  <si>
    <t>CONSULTA ANTECEDENTES PENALES DEL REPRESENTANTE LEGAL</t>
  </si>
  <si>
    <t>RESOLUCIÓN POR LA CUAL EL ICBF OTROGA O RECONOCE PERSONERÍA JURÍDICA EN LOS CASOS QUE APLIQUE</t>
  </si>
  <si>
    <t>RESOLUCION 02557 DEL 05 DE AGOSTO DE 2013</t>
  </si>
  <si>
    <t>7 A 9</t>
  </si>
  <si>
    <t xml:space="preserve">GRUPO 18 </t>
  </si>
  <si>
    <t xml:space="preserve">PROPONENTE No. 5.  FUNDACION DE ATENCION A NIÑOS DISCAPACITADOS - FANDIS </t>
  </si>
  <si>
    <t>25-44-101075051 VALOR: $ 260,011554,50</t>
  </si>
  <si>
    <t>FUNDACION DE ATENCION A NIÑOS DISCAPACITADOS - FANDIS</t>
  </si>
  <si>
    <t xml:space="preserve">CARTA DE PRESENTACION DE LA PROPUESTA DONDE SE INDIQUE EL GRUPO O CRUPOS EN LOS QUE VA A PARTICIPAR FORMATO 1        </t>
  </si>
  <si>
    <t>Para claridad y transparencia del proceso de selección se debe anexar documento especificando la capacidad para presentar propuesta y demas facultades inherentes a ello ademas del monto o tope por el cual puede contratar.</t>
  </si>
  <si>
    <t>FUNDACION DE ATENCION DE NIÑOS DISCAPACITADOS</t>
  </si>
  <si>
    <t>810,002,998-2</t>
  </si>
  <si>
    <t xml:space="preserve">CUMPLE </t>
  </si>
  <si>
    <t>EL PROPONENTE CUMPLE ___X___ NO CUMPLE _______</t>
  </si>
  <si>
    <t>FUNDACIÓN DE ATENCION AL NIÑO DISCAPACITADO FANDIS</t>
  </si>
  <si>
    <t>ICBF REGIONAL CALDAS</t>
  </si>
  <si>
    <t>21-22</t>
  </si>
  <si>
    <t>LOS CUPOS PRESENTADOS SON INFERIORES AL 80% DE CUPOS DEL GRUPO 18</t>
  </si>
  <si>
    <t>23-24</t>
  </si>
  <si>
    <t>CERTIFICACION INCOMPLETA Y CON DATOS ERRADOS, LOS CUPOS PRESENTADOS SON INFERIORES AL 80% DE CUPOS DEL GRUPO 18</t>
  </si>
  <si>
    <t>NO APORTA CERTIFICACION, LOS CUPOS PRESENTADOS SON INFERIORES AL 80% DE CUPOS DEL GRUPO 18</t>
  </si>
  <si>
    <t>ALCALDIA MUNICIPAL DE LA DORADA</t>
  </si>
  <si>
    <t>NO SE TIENE ENCUENTA CERTIFICACION POR CUANTO ES DE UNA FECHA INFERIOR A 2009, LOS CUPOS PRESENTADOS SON INFERIORES AL 80% DE CUPOS DEL GRUPO 18</t>
  </si>
  <si>
    <t>SÓLO SE TIENEN EN CUENTA 2 MESES, ENTRE SEPTIEMBRE Y NOVIEMBRE DE 2009, LOS CUPOS PRESENTADOS SON INFERIORES AL 80% DE CUPOS DEL GRUPO 18</t>
  </si>
  <si>
    <t xml:space="preserve"> LOS CUPOS PRESENTADOS SON INFERIORES AL 80% DE CUPOS DEL GRUPO 18</t>
  </si>
  <si>
    <t>SEMILLITAS ALPES SEDE 1</t>
  </si>
  <si>
    <t>CDI - INSTITUCIONAL CON ARRIENDO</t>
  </si>
  <si>
    <t>CL 8 551 - LA DORADA - CENTRO ZONAL ORIENTE</t>
  </si>
  <si>
    <t>NA</t>
  </si>
  <si>
    <t>NO CUMPLE CON LOS METROS Y CON LOS SERVICIOS SANITARIOS</t>
  </si>
  <si>
    <t>SEMILLITAS ALPES SEDE 2</t>
  </si>
  <si>
    <t>CL 7 557 - LA DORADA - CENTRO ZONAL ORIENTE</t>
  </si>
  <si>
    <t xml:space="preserve">SEMILLITAS SEDE VITA </t>
  </si>
  <si>
    <t>CERCA ALA ESCUELA POLICARPA - LA DORADA - CENTRO ZONAL ORIENTE</t>
  </si>
  <si>
    <t>CDI 2 SANTA LUCIA</t>
  </si>
  <si>
    <t>CL 20 6 130 SANTA LUCIA - LA DORADA - CENTRO ZONAL ORIENTE</t>
  </si>
  <si>
    <t>SEMILLITAS SEDE CASITA DE CHOCOLATE</t>
  </si>
  <si>
    <t>LOTE 15 URBANIZACION EL PARAISO CASITA DE CHOCOLATE - LA DORADA - CENTRO ZONAL ORIENTE</t>
  </si>
  <si>
    <t>NO CUMPLE</t>
  </si>
  <si>
    <t>SEMILLITAS SEDE FERIAS</t>
  </si>
  <si>
    <t>CDI - INSTITUCIONAL SIN ARRIENDO</t>
  </si>
  <si>
    <t>CAIPI LAS FERIAS - LA DORADA - CENTRO ZONAL ORIENTE</t>
  </si>
  <si>
    <t>NO CUMPLE, NO PRESENTA CARTA DE COMPROMISO DE GESTIONAR CUANDO ES DE USO PUBLICO</t>
  </si>
  <si>
    <t>SANTO DOMINGO SAVIO</t>
  </si>
  <si>
    <t>SC FRENTE AL SENA - LA DORADA - CENTRO ZONAL ORIENTE</t>
  </si>
  <si>
    <t>SEMILLITAS NORCASIA SEDE 1</t>
  </si>
  <si>
    <t>SC ANTIGUO TELECOM VARIANTE FRENTE AL HOSPITAL - NORCASIA  - CENTRO ZONAL ORIENTE</t>
  </si>
  <si>
    <t>EL PROPONENTE NO RELACIONA INFRAESTRUCTURA PARA TODAS LAS UNIDADES APLICATIVAS DEL GRUPO</t>
  </si>
  <si>
    <t>SEMILLITAS NORCASIA SEDE 2</t>
  </si>
  <si>
    <t>AV PRINCIPAL PRIMER PISO SEGUNDA SEDE 0 0 - NORCASIA  - CENTRO ZONAL ORIENTE</t>
  </si>
  <si>
    <t>SEMILLITAS SAMANA SEDE 2</t>
  </si>
  <si>
    <t>CL 6 915 A 0 - SAMANA  - CENTRO ZONAL ORIENTE</t>
  </si>
  <si>
    <t>CDI SEMILLITAS SAN DIEGO</t>
  </si>
  <si>
    <t>SEDE JUNTA DE ACION COMUNAL - SAMANA  - CENTRO ZONAL ORIENTE</t>
  </si>
  <si>
    <t>SEMILLITAS SAMANA SEDE 1</t>
  </si>
  <si>
    <t>HERNANDO OCAMPO CARRERA 10 Nº 404 - SAMANA  - CENTRO ZONAL ORIENTE</t>
  </si>
  <si>
    <t>SEMILLITAS VICTORIA</t>
  </si>
  <si>
    <t>CARRERA 4 CALLE 9 CENTRO - VICTORIA  - CENTRO ZONAL ORIENTE</t>
  </si>
  <si>
    <t xml:space="preserve">CDI CRECIENDO CON AMOR LA MAGDALENA </t>
  </si>
  <si>
    <t>CARRERA 8 N° 15-34 B/ SAN ANTONIO - LA DORADA - CENTRO ZONAL ORIENTE</t>
  </si>
  <si>
    <t>(NO ADJUNTA)</t>
  </si>
  <si>
    <t xml:space="preserve">CDI CRECIENDO CON AMOR LA FORTUNA </t>
  </si>
  <si>
    <t>CARRERA 2E N° 42-134 B/ LA FORTUNA - LA DORADA - CENTRO ZONAL ORIENTE</t>
  </si>
  <si>
    <t>CDI CRECIENDO CON AMOR SAN ANTONIO</t>
  </si>
  <si>
    <t>KR 8 15 34 SAN ANTONIO - LA DORADA - CENTRO ZONAL ORIENTE</t>
  </si>
  <si>
    <t xml:space="preserve">NO CUMPLE CON LOS METROS </t>
  </si>
  <si>
    <t>CDI FANDIS</t>
  </si>
  <si>
    <t>CL 9 7-75 MAGDALENA - LA DORADA - CENTRO ZONAL ORIENTE</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</si>
  <si>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</si>
  <si>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1/200</t>
  </si>
  <si>
    <t>ROSALBA SALDARRIAGA GALLEGO</t>
  </si>
  <si>
    <t>LICENCIADO EN EDUCACION INFANTIL Y PREESCOLAR</t>
  </si>
  <si>
    <t>UNIVERSIDAD DEL TOLIMA</t>
  </si>
  <si>
    <t>FANDIS
FANDIS
FANDIS</t>
  </si>
  <si>
    <t>01/01/1995-18/11/2013
01/11/2013-31/12/2013
(NO ESPECIFICA)</t>
  </si>
  <si>
    <t>EDUCADORA
DOCENTE
COORDINADORA</t>
  </si>
  <si>
    <t>LA EXPERIENCIA APORTADA, NO IDENTIFICA TENER UN AÑOS EN EXPERIENCIA DE COORDINADOR</t>
  </si>
  <si>
    <t>DISNEY ACOSTA OLAYA</t>
  </si>
  <si>
    <t>PSICOLOGO</t>
  </si>
  <si>
    <t>UNIVERSIDAD DE MANIZALES</t>
  </si>
  <si>
    <t>ALCALDIA MUNICIPAL DE LA DORADA
RED PARA LA SUPERACION DE LA POBREZA EXTREMA-JUNTOS</t>
  </si>
  <si>
    <t>01/02/2006-30/11/2006 Y 1/02/2007-30/11/2007
15/10/2008-11/11/2009</t>
  </si>
  <si>
    <t>COORDINADOR PAB
COORDINADOR DE PROMOTORAS
COORDINADOR LOCAL EN LA ESTRATEGIA JUNTOS</t>
  </si>
  <si>
    <t>ADRIANA MARCELA RUEDA CRISTANCHO</t>
  </si>
  <si>
    <t>LICENCIADO EN PEDAGOGÍA INFANTIL</t>
  </si>
  <si>
    <t>ALCALDIA MUNICIPAL DE PUERTO SALGAR
PRACTICANTE 
INSTITUCION EDUCATIVA DEPARTAMENTAL MIXTA ANTONIO RICAUTE</t>
  </si>
  <si>
    <t>22/04/2012-03/12/2012
01/01/2010-31/12/2010</t>
  </si>
  <si>
    <t>PROMOTORA DE DERECHOS VULNERABLES EN GENERACIONES CON BIENESTAR
AUXILIAR DE LA DOCENTE EN EL AREA RURAL</t>
  </si>
  <si>
    <t>NO CUMPLE, NO ADJUNTA EXPERIENCIA COMO COORDINADORA</t>
  </si>
  <si>
    <t>APOYO PSICOSOCIAL</t>
  </si>
  <si>
    <t>MAIRA ALEJANDRA RODRIGUEZ CRUZ</t>
  </si>
  <si>
    <t>UNIVERSIDAD ANTONIO NARIÑO</t>
  </si>
  <si>
    <t xml:space="preserve">UNIVERSIDAD ANTONIO NARIÑO
UNIVERSIDAD ANTONIO NARIÑO
</t>
  </si>
  <si>
    <t>01/08/2013-30/12/2013
01/02/2014-30/06/2014</t>
  </si>
  <si>
    <t>PSICOLOGA</t>
  </si>
  <si>
    <t>NO CUMPLE, DEBE APORTAR TARJETA PROFESIONAL</t>
  </si>
  <si>
    <t>LAURA ALEJANDRA HOYOS ARIAS</t>
  </si>
  <si>
    <t>PROFESIONAL EN DESARROLLO FAMILIAR</t>
  </si>
  <si>
    <t>UNIVERSIDAD DE CALDAS</t>
  </si>
  <si>
    <t>SELECCIÓN INTELIGENTE S.A.S
FUNCACION NIÑOS DE LOS ANDES
PRACTICA DE TRABAJO CON FAMILIA
PRACTICA INSITUCIONAL</t>
  </si>
  <si>
    <t>27/01/2014-28/05/2014
29/01/2013-26/12/2013
(NO SE ESPECIFICA FECHAS)
(NO SE ESPECIFICA FECHAS)</t>
  </si>
  <si>
    <t>PROFESOINAL EN DESARROLLO FAMILIAR
FORMADORA DE VIDA
UNIVERSIDAD DE CALDAS CONVENIO  CON ICBF CON EL CORREGIMIENTO DE ARAUCA MUNICIPIO DE PALESTINA
CENTRO DE RECLUSIÓN DE MUJERES DE MANIZALES</t>
  </si>
  <si>
    <t>JHON FREDY ARIAS SOTO</t>
  </si>
  <si>
    <t>UNIVERSIDAD NACIONAL ABIERTA Y A DISTANCIA</t>
  </si>
  <si>
    <t>MEDICOS SIN FRONTERAS
FUNDACION ENSEÑAME A PESCAR
ASOCIACION CRSTIANA NUEVO NACIMIENTO</t>
  </si>
  <si>
    <t>(NO ESPECIFICA)
01/07/2008-30/09/2009
02/11/2007-15/02/2008</t>
  </si>
  <si>
    <t>PSICOLOGO
PSICOLOGO
FACILITADOR DEL CONTRATO</t>
  </si>
  <si>
    <t>QUEDA HABILITADA EN CENTRO DE DESARROLLO VERSALLES DEBE SUBSANAR</t>
  </si>
  <si>
    <t>SUBSANAR</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</si>
</sst>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sz val="9"/>
      <color theme="1"/>
      <name val="Calibri"/>
      <family val="2"/>
      <scheme val="minor"/>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6">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40" fillId="7" borderId="19"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0" fillId="0" borderId="1" xfId="0" applyBorder="1" applyAlignment="1">
      <alignment horizontal="center" vertical="center" wrapText="1" readingOrder="1"/>
    </xf>
    <xf numFmtId="0" fontId="40" fillId="7" borderId="22" xfId="0" applyFont="1" applyFill="1" applyBorder="1" applyAlignment="1">
      <alignment horizontal="center" vertical="center" wrapText="1" readingOrder="1"/>
    </xf>
    <xf numFmtId="0" fontId="40" fillId="0" borderId="22" xfId="0" applyFont="1" applyBorder="1" applyAlignment="1">
      <alignment horizontal="center" vertical="center" wrapText="1" readingOrder="1"/>
    </xf>
    <xf numFmtId="0" fontId="27" fillId="7" borderId="33" xfId="0" applyFont="1" applyFill="1" applyBorder="1" applyAlignment="1">
      <alignment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14" fontId="0" fillId="0" borderId="0" xfId="0" applyNumberFormat="1" applyAlignment="1">
      <alignment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2" fontId="41" fillId="0" borderId="0" xfId="0" applyNumberFormat="1" applyFont="1" applyAlignment="1">
      <alignment vertical="center"/>
    </xf>
    <xf numFmtId="0" fontId="0" fillId="4" borderId="0" xfId="0" applyFill="1" applyAlignment="1">
      <alignment vertical="center"/>
    </xf>
    <xf numFmtId="0" fontId="0" fillId="4" borderId="1" xfId="0" applyFill="1" applyBorder="1" applyAlignment="1"/>
    <xf numFmtId="0" fontId="0" fillId="4" borderId="1" xfId="0" applyFill="1" applyBorder="1" applyAlignment="1">
      <alignment wrapText="1"/>
    </xf>
    <xf numFmtId="0" fontId="0" fillId="4" borderId="1" xfId="0" applyFill="1" applyBorder="1"/>
    <xf numFmtId="0" fontId="0" fillId="4" borderId="1" xfId="0" applyFill="1" applyBorder="1" applyAlignment="1">
      <alignment horizontal="center"/>
    </xf>
    <xf numFmtId="0" fontId="0" fillId="4" borderId="1" xfId="0" applyFill="1" applyBorder="1" applyAlignment="1">
      <alignment vertical="center"/>
    </xf>
    <xf numFmtId="0" fontId="0" fillId="0" borderId="0" xfId="0" applyAlignment="1">
      <alignment horizontal="left" vertical="top"/>
    </xf>
    <xf numFmtId="0" fontId="0" fillId="0" borderId="1" xfId="0" applyBorder="1" applyAlignment="1">
      <alignment horizontal="left" vertical="top"/>
    </xf>
    <xf numFmtId="0" fontId="0" fillId="0" borderId="1" xfId="0" applyFill="1" applyBorder="1" applyAlignment="1">
      <alignment horizontal="left" vertical="top" wrapText="1"/>
    </xf>
    <xf numFmtId="0" fontId="0" fillId="0" borderId="1" xfId="0" applyFill="1" applyBorder="1" applyAlignment="1">
      <alignment horizontal="left" vertical="top"/>
    </xf>
    <xf numFmtId="0" fontId="0" fillId="0" borderId="1" xfId="0" applyFill="1" applyBorder="1" applyAlignment="1">
      <alignment horizontal="center" vertical="top"/>
    </xf>
    <xf numFmtId="0" fontId="0" fillId="0" borderId="0" xfId="0" applyAlignment="1">
      <alignment vertical="center" wrapText="1"/>
    </xf>
    <xf numFmtId="0" fontId="2" fillId="0" borderId="1" xfId="0" applyFont="1" applyBorder="1"/>
    <xf numFmtId="14" fontId="0" fillId="0" borderId="1" xfId="0" applyNumberFormat="1" applyBorder="1" applyAlignment="1"/>
    <xf numFmtId="0" fontId="0" fillId="0" borderId="1" xfId="0" applyBorder="1" applyAlignment="1">
      <alignment vertical="top" wrapText="1"/>
    </xf>
    <xf numFmtId="14" fontId="0" fillId="0" borderId="1" xfId="0" applyNumberFormat="1" applyFill="1" applyBorder="1" applyAlignment="1">
      <alignment vertical="top" wrapText="1"/>
    </xf>
    <xf numFmtId="0" fontId="0" fillId="0" borderId="1" xfId="0" applyFill="1" applyBorder="1" applyAlignment="1">
      <alignment vertical="top" wrapText="1"/>
    </xf>
    <xf numFmtId="14" fontId="0" fillId="0" borderId="1" xfId="0" applyNumberFormat="1" applyBorder="1" applyAlignment="1">
      <alignment wrapText="1"/>
    </xf>
    <xf numFmtId="0" fontId="2" fillId="0" borderId="1" xfId="0" applyFont="1" applyFill="1" applyBorder="1"/>
    <xf numFmtId="0" fontId="2" fillId="0" borderId="1" xfId="0" applyFont="1" applyBorder="1" applyAlignment="1">
      <alignment wrapText="1"/>
    </xf>
    <xf numFmtId="0" fontId="2" fillId="0" borderId="1" xfId="0" applyFont="1" applyFill="1" applyBorder="1" applyAlignment="1">
      <alignment wrapText="1"/>
    </xf>
    <xf numFmtId="0" fontId="0" fillId="0" borderId="1" xfId="0" applyFill="1" applyBorder="1" applyAlignment="1">
      <alignment vertical="center" wrapText="1"/>
    </xf>
    <xf numFmtId="3" fontId="41" fillId="0" borderId="0" xfId="0" applyNumberFormat="1" applyFont="1"/>
    <xf numFmtId="0" fontId="39" fillId="0" borderId="1" xfId="0" applyFont="1" applyBorder="1" applyAlignment="1">
      <alignment horizontal="center"/>
    </xf>
    <xf numFmtId="0" fontId="38"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40" fillId="7" borderId="22" xfId="0" applyFont="1" applyFill="1" applyBorder="1" applyAlignment="1">
      <alignment horizontal="center" vertical="justify" wrapText="1"/>
    </xf>
    <xf numFmtId="0" fontId="40" fillId="7" borderId="23" xfId="0" applyFont="1" applyFill="1" applyBorder="1" applyAlignment="1">
      <alignment horizontal="center" vertical="justify" wrapText="1"/>
    </xf>
    <xf numFmtId="0" fontId="40" fillId="7" borderId="24" xfId="0" applyFont="1" applyFill="1" applyBorder="1" applyAlignment="1">
      <alignment horizontal="center" vertical="justify" wrapText="1"/>
    </xf>
    <xf numFmtId="0" fontId="40" fillId="7" borderId="22" xfId="0" applyFont="1" applyFill="1" applyBorder="1" applyAlignment="1">
      <alignment horizontal="left" vertical="justify" wrapText="1"/>
    </xf>
    <xf numFmtId="0" fontId="40" fillId="7" borderId="23" xfId="0" applyFont="1" applyFill="1" applyBorder="1" applyAlignment="1">
      <alignment horizontal="left" vertical="justify" wrapText="1"/>
    </xf>
    <xf numFmtId="0" fontId="40" fillId="7" borderId="24" xfId="0" applyFont="1" applyFill="1" applyBorder="1" applyAlignment="1">
      <alignment horizontal="left" vertical="justify" wrapText="1"/>
    </xf>
    <xf numFmtId="0" fontId="40" fillId="0" borderId="22" xfId="0" applyFont="1" applyBorder="1" applyAlignment="1">
      <alignment horizontal="left" vertical="justify" wrapText="1"/>
    </xf>
    <xf numFmtId="0" fontId="40" fillId="0" borderId="23" xfId="0" applyFont="1" applyBorder="1" applyAlignment="1">
      <alignment horizontal="left" vertical="justify" wrapText="1"/>
    </xf>
    <xf numFmtId="0" fontId="40" fillId="0" borderId="24" xfId="0" applyFont="1" applyBorder="1" applyAlignment="1">
      <alignment horizontal="left" vertical="justify" wrapText="1"/>
    </xf>
    <xf numFmtId="0" fontId="0" fillId="0" borderId="1" xfId="0" applyBorder="1" applyAlignment="1">
      <alignment horizontal="center" vertical="center" wrapText="1" readingOrder="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40" fillId="7" borderId="19" xfId="0" applyFont="1" applyFill="1" applyBorder="1" applyAlignment="1">
      <alignment horizontal="left" vertical="justify" wrapText="1"/>
    </xf>
    <xf numFmtId="0" fontId="40" fillId="7" borderId="20" xfId="0" applyFont="1" applyFill="1" applyBorder="1" applyAlignment="1">
      <alignment horizontal="left" vertical="justify" wrapText="1"/>
    </xf>
    <xf numFmtId="0" fontId="40" fillId="7" borderId="21"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4" borderId="5" xfId="0" applyFill="1" applyBorder="1" applyAlignment="1">
      <alignment horizontal="center" vertical="center"/>
    </xf>
    <xf numFmtId="0" fontId="0" fillId="4" borderId="14" xfId="0"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left" vertical="top"/>
    </xf>
    <xf numFmtId="0" fontId="0" fillId="0" borderId="14" xfId="0" applyBorder="1" applyAlignment="1">
      <alignment horizontal="left" vertical="top"/>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0" fillId="0" borderId="41" xfId="0" applyBorder="1" applyAlignment="1">
      <alignment horizontal="center"/>
    </xf>
    <xf numFmtId="0" fontId="19" fillId="0" borderId="15" xfId="0" applyFont="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6"/>
  <sheetViews>
    <sheetView tabSelected="1" topLeftCell="A16" zoomScale="75" zoomScaleNormal="75" workbookViewId="0">
      <selection activeCell="H38" sqref="H38:L38"/>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2" t="s">
        <v>86</v>
      </c>
      <c r="B2" s="202"/>
      <c r="C2" s="202"/>
      <c r="D2" s="202"/>
      <c r="E2" s="202"/>
      <c r="F2" s="202"/>
      <c r="G2" s="202"/>
      <c r="H2" s="202"/>
      <c r="I2" s="202"/>
      <c r="J2" s="202"/>
      <c r="K2" s="202"/>
      <c r="L2" s="202"/>
    </row>
    <row r="4" spans="1:12" ht="16.5" x14ac:dyDescent="0.25">
      <c r="A4" s="209" t="s">
        <v>64</v>
      </c>
      <c r="B4" s="209"/>
      <c r="C4" s="209"/>
      <c r="D4" s="209"/>
      <c r="E4" s="209"/>
      <c r="F4" s="209"/>
      <c r="G4" s="209"/>
      <c r="H4" s="209"/>
      <c r="I4" s="209"/>
      <c r="J4" s="209"/>
      <c r="K4" s="209"/>
      <c r="L4" s="209"/>
    </row>
    <row r="5" spans="1:12" ht="16.5" x14ac:dyDescent="0.25">
      <c r="A5" s="57"/>
    </row>
    <row r="6" spans="1:12" ht="16.5" x14ac:dyDescent="0.25">
      <c r="A6" s="209" t="s">
        <v>150</v>
      </c>
      <c r="B6" s="209"/>
      <c r="C6" s="209"/>
      <c r="D6" s="209"/>
      <c r="E6" s="209"/>
      <c r="F6" s="209"/>
      <c r="G6" s="209"/>
      <c r="H6" s="209"/>
      <c r="I6" s="209"/>
      <c r="J6" s="209"/>
      <c r="K6" s="209"/>
      <c r="L6" s="209"/>
    </row>
    <row r="7" spans="1:12" ht="16.5" x14ac:dyDescent="0.25">
      <c r="A7" s="58"/>
    </row>
    <row r="8" spans="1:12" ht="109.5" customHeight="1" x14ac:dyDescent="0.25">
      <c r="A8" s="210" t="s">
        <v>151</v>
      </c>
      <c r="B8" s="210"/>
      <c r="C8" s="210"/>
      <c r="D8" s="210"/>
      <c r="E8" s="210"/>
      <c r="F8" s="210"/>
      <c r="G8" s="210"/>
      <c r="H8" s="210"/>
      <c r="I8" s="210"/>
      <c r="J8" s="210"/>
      <c r="K8" s="210"/>
      <c r="L8" s="210"/>
    </row>
    <row r="9" spans="1:12" ht="45.75" customHeight="1" x14ac:dyDescent="0.25">
      <c r="A9" s="210"/>
      <c r="B9" s="210"/>
      <c r="C9" s="210"/>
      <c r="D9" s="210"/>
      <c r="E9" s="210"/>
      <c r="F9" s="210"/>
      <c r="G9" s="210"/>
      <c r="H9" s="210"/>
      <c r="I9" s="210"/>
      <c r="J9" s="210"/>
      <c r="K9" s="210"/>
      <c r="L9" s="210"/>
    </row>
    <row r="10" spans="1:12" ht="28.5" customHeight="1" x14ac:dyDescent="0.25">
      <c r="A10" s="210" t="s">
        <v>88</v>
      </c>
      <c r="B10" s="210"/>
      <c r="C10" s="210"/>
      <c r="D10" s="210"/>
      <c r="E10" s="210"/>
      <c r="F10" s="210"/>
      <c r="G10" s="210"/>
      <c r="H10" s="210"/>
      <c r="I10" s="210"/>
      <c r="J10" s="210"/>
      <c r="K10" s="210"/>
      <c r="L10" s="210"/>
    </row>
    <row r="11" spans="1:12" ht="28.5" customHeight="1" x14ac:dyDescent="0.25">
      <c r="A11" s="210"/>
      <c r="B11" s="210"/>
      <c r="C11" s="210"/>
      <c r="D11" s="210"/>
      <c r="E11" s="210"/>
      <c r="F11" s="210"/>
      <c r="G11" s="210"/>
      <c r="H11" s="210"/>
      <c r="I11" s="210"/>
      <c r="J11" s="210"/>
      <c r="K11" s="210"/>
      <c r="L11" s="210"/>
    </row>
    <row r="12" spans="1:12" ht="15.75" thickBot="1" x14ac:dyDescent="0.3"/>
    <row r="13" spans="1:12" ht="15.75" thickBot="1" x14ac:dyDescent="0.3">
      <c r="A13" s="59" t="s">
        <v>65</v>
      </c>
      <c r="B13" s="211" t="s">
        <v>85</v>
      </c>
      <c r="C13" s="212"/>
      <c r="D13" s="212"/>
      <c r="E13" s="212"/>
      <c r="F13" s="212"/>
      <c r="G13" s="212"/>
      <c r="H13" s="212"/>
      <c r="I13" s="212"/>
      <c r="J13" s="212"/>
      <c r="K13" s="212"/>
      <c r="L13" s="212"/>
    </row>
    <row r="14" spans="1:12" s="77" customFormat="1" ht="25.5" customHeight="1" thickBot="1" x14ac:dyDescent="0.3">
      <c r="A14" s="60">
        <v>1</v>
      </c>
      <c r="B14" s="183" t="s">
        <v>168</v>
      </c>
      <c r="C14" s="184" t="s">
        <v>152</v>
      </c>
      <c r="D14" s="184" t="s">
        <v>152</v>
      </c>
      <c r="E14" s="184" t="s">
        <v>152</v>
      </c>
      <c r="F14" s="184" t="s">
        <v>152</v>
      </c>
      <c r="G14" s="184" t="s">
        <v>152</v>
      </c>
      <c r="H14" s="184" t="s">
        <v>152</v>
      </c>
      <c r="I14" s="184" t="s">
        <v>152</v>
      </c>
      <c r="J14" s="184" t="s">
        <v>152</v>
      </c>
      <c r="K14" s="184" t="s">
        <v>152</v>
      </c>
      <c r="L14" s="185" t="s">
        <v>152</v>
      </c>
    </row>
    <row r="15" spans="1:12" s="77" customFormat="1" ht="15.75" thickBot="1" x14ac:dyDescent="0.3">
      <c r="A15" s="60">
        <f>SUM(A14+1)</f>
        <v>2</v>
      </c>
      <c r="B15" s="183" t="s">
        <v>169</v>
      </c>
      <c r="C15" s="184" t="s">
        <v>153</v>
      </c>
      <c r="D15" s="184" t="s">
        <v>153</v>
      </c>
      <c r="E15" s="184" t="s">
        <v>153</v>
      </c>
      <c r="F15" s="184" t="s">
        <v>153</v>
      </c>
      <c r="G15" s="184" t="s">
        <v>153</v>
      </c>
      <c r="H15" s="184" t="s">
        <v>153</v>
      </c>
      <c r="I15" s="184" t="s">
        <v>153</v>
      </c>
      <c r="J15" s="184" t="s">
        <v>153</v>
      </c>
      <c r="K15" s="184" t="s">
        <v>153</v>
      </c>
      <c r="L15" s="185" t="s">
        <v>153</v>
      </c>
    </row>
    <row r="16" spans="1:12" s="77" customFormat="1" ht="15.75" thickBot="1" x14ac:dyDescent="0.3">
      <c r="A16" s="60">
        <f t="shared" ref="A16:A27" si="0">SUM(A15+1)</f>
        <v>3</v>
      </c>
      <c r="B16" s="183" t="s">
        <v>164</v>
      </c>
      <c r="C16" s="184" t="s">
        <v>154</v>
      </c>
      <c r="D16" s="184" t="s">
        <v>154</v>
      </c>
      <c r="E16" s="184" t="s">
        <v>154</v>
      </c>
      <c r="F16" s="184" t="s">
        <v>154</v>
      </c>
      <c r="G16" s="184" t="s">
        <v>154</v>
      </c>
      <c r="H16" s="184" t="s">
        <v>154</v>
      </c>
      <c r="I16" s="184" t="s">
        <v>154</v>
      </c>
      <c r="J16" s="184" t="s">
        <v>154</v>
      </c>
      <c r="K16" s="184" t="s">
        <v>154</v>
      </c>
      <c r="L16" s="185" t="s">
        <v>154</v>
      </c>
    </row>
    <row r="17" spans="1:14" s="77" customFormat="1" ht="15.75" thickBot="1" x14ac:dyDescent="0.3">
      <c r="A17" s="60">
        <f t="shared" si="0"/>
        <v>4</v>
      </c>
      <c r="B17" s="183" t="s">
        <v>165</v>
      </c>
      <c r="C17" s="184" t="s">
        <v>155</v>
      </c>
      <c r="D17" s="184" t="s">
        <v>155</v>
      </c>
      <c r="E17" s="184" t="s">
        <v>155</v>
      </c>
      <c r="F17" s="184" t="s">
        <v>155</v>
      </c>
      <c r="G17" s="184" t="s">
        <v>155</v>
      </c>
      <c r="H17" s="184" t="s">
        <v>155</v>
      </c>
      <c r="I17" s="184" t="s">
        <v>155</v>
      </c>
      <c r="J17" s="184" t="s">
        <v>155</v>
      </c>
      <c r="K17" s="184" t="s">
        <v>155</v>
      </c>
      <c r="L17" s="185" t="s">
        <v>155</v>
      </c>
    </row>
    <row r="18" spans="1:14" s="77" customFormat="1" ht="15.75" thickBot="1" x14ac:dyDescent="0.3">
      <c r="A18" s="60">
        <f t="shared" si="0"/>
        <v>5</v>
      </c>
      <c r="B18" s="183" t="s">
        <v>191</v>
      </c>
      <c r="C18" s="184" t="s">
        <v>156</v>
      </c>
      <c r="D18" s="184" t="s">
        <v>156</v>
      </c>
      <c r="E18" s="184" t="s">
        <v>156</v>
      </c>
      <c r="F18" s="184" t="s">
        <v>156</v>
      </c>
      <c r="G18" s="184" t="s">
        <v>156</v>
      </c>
      <c r="H18" s="184" t="s">
        <v>156</v>
      </c>
      <c r="I18" s="184" t="s">
        <v>156</v>
      </c>
      <c r="J18" s="184" t="s">
        <v>156</v>
      </c>
      <c r="K18" s="184" t="s">
        <v>156</v>
      </c>
      <c r="L18" s="185" t="s">
        <v>156</v>
      </c>
    </row>
    <row r="19" spans="1:14" s="77" customFormat="1" ht="15.75" thickBot="1" x14ac:dyDescent="0.3">
      <c r="A19" s="60">
        <f t="shared" si="0"/>
        <v>6</v>
      </c>
      <c r="B19" s="183" t="s">
        <v>157</v>
      </c>
      <c r="C19" s="184" t="s">
        <v>157</v>
      </c>
      <c r="D19" s="184" t="s">
        <v>157</v>
      </c>
      <c r="E19" s="184" t="s">
        <v>157</v>
      </c>
      <c r="F19" s="184" t="s">
        <v>157</v>
      </c>
      <c r="G19" s="184" t="s">
        <v>157</v>
      </c>
      <c r="H19" s="184" t="s">
        <v>157</v>
      </c>
      <c r="I19" s="184" t="s">
        <v>157</v>
      </c>
      <c r="J19" s="184" t="s">
        <v>157</v>
      </c>
      <c r="K19" s="184" t="s">
        <v>157</v>
      </c>
      <c r="L19" s="185" t="s">
        <v>157</v>
      </c>
    </row>
    <row r="20" spans="1:14" s="77" customFormat="1" ht="15.75" thickBot="1" x14ac:dyDescent="0.3">
      <c r="A20" s="60">
        <f t="shared" si="0"/>
        <v>7</v>
      </c>
      <c r="B20" s="183" t="s">
        <v>170</v>
      </c>
      <c r="C20" s="184" t="s">
        <v>158</v>
      </c>
      <c r="D20" s="184" t="s">
        <v>158</v>
      </c>
      <c r="E20" s="184" t="s">
        <v>158</v>
      </c>
      <c r="F20" s="184" t="s">
        <v>158</v>
      </c>
      <c r="G20" s="184" t="s">
        <v>158</v>
      </c>
      <c r="H20" s="184" t="s">
        <v>158</v>
      </c>
      <c r="I20" s="184" t="s">
        <v>158</v>
      </c>
      <c r="J20" s="184" t="s">
        <v>158</v>
      </c>
      <c r="K20" s="184" t="s">
        <v>158</v>
      </c>
      <c r="L20" s="185" t="s">
        <v>158</v>
      </c>
    </row>
    <row r="21" spans="1:14" ht="15.75" thickBot="1" x14ac:dyDescent="0.3">
      <c r="A21" s="60">
        <f t="shared" si="0"/>
        <v>8</v>
      </c>
      <c r="B21" s="183" t="s">
        <v>166</v>
      </c>
      <c r="C21" s="184" t="s">
        <v>159</v>
      </c>
      <c r="D21" s="184" t="s">
        <v>159</v>
      </c>
      <c r="E21" s="184" t="s">
        <v>159</v>
      </c>
      <c r="F21" s="184" t="s">
        <v>159</v>
      </c>
      <c r="G21" s="184" t="s">
        <v>159</v>
      </c>
      <c r="H21" s="184" t="s">
        <v>159</v>
      </c>
      <c r="I21" s="184" t="s">
        <v>159</v>
      </c>
      <c r="J21" s="184" t="s">
        <v>159</v>
      </c>
      <c r="K21" s="184" t="s">
        <v>159</v>
      </c>
      <c r="L21" s="185" t="s">
        <v>159</v>
      </c>
    </row>
    <row r="22" spans="1:14" ht="15.75" thickBot="1" x14ac:dyDescent="0.3">
      <c r="A22" s="60">
        <f t="shared" si="0"/>
        <v>9</v>
      </c>
      <c r="B22" s="186" t="s">
        <v>160</v>
      </c>
      <c r="C22" s="186"/>
      <c r="D22" s="186"/>
      <c r="E22" s="186"/>
      <c r="F22" s="186"/>
      <c r="G22" s="186"/>
      <c r="H22" s="186"/>
      <c r="I22" s="186"/>
      <c r="J22" s="186"/>
      <c r="K22" s="186"/>
      <c r="L22" s="186"/>
    </row>
    <row r="23" spans="1:14" ht="15.75" thickBot="1" x14ac:dyDescent="0.3">
      <c r="A23" s="60">
        <f t="shared" si="0"/>
        <v>10</v>
      </c>
      <c r="B23" s="186" t="s">
        <v>171</v>
      </c>
      <c r="C23" s="186"/>
      <c r="D23" s="186"/>
      <c r="E23" s="186"/>
      <c r="F23" s="186"/>
      <c r="G23" s="186"/>
      <c r="H23" s="186"/>
      <c r="I23" s="186"/>
      <c r="J23" s="186"/>
      <c r="K23" s="186"/>
      <c r="L23" s="186"/>
    </row>
    <row r="24" spans="1:14" s="77" customFormat="1" ht="15.75" thickBot="1" x14ac:dyDescent="0.3">
      <c r="A24" s="60">
        <f t="shared" si="0"/>
        <v>11</v>
      </c>
      <c r="B24" s="186" t="s">
        <v>172</v>
      </c>
      <c r="C24" s="186"/>
      <c r="D24" s="186"/>
      <c r="E24" s="186"/>
      <c r="F24" s="186"/>
      <c r="G24" s="186"/>
      <c r="H24" s="186"/>
      <c r="I24" s="186"/>
      <c r="J24" s="186"/>
      <c r="K24" s="186"/>
      <c r="L24" s="186"/>
      <c r="N24" s="138"/>
    </row>
    <row r="25" spans="1:14" s="77" customFormat="1" x14ac:dyDescent="0.25">
      <c r="A25" s="133">
        <f t="shared" si="0"/>
        <v>12</v>
      </c>
      <c r="B25" s="187" t="s">
        <v>161</v>
      </c>
      <c r="C25" s="187"/>
      <c r="D25" s="187"/>
      <c r="E25" s="187"/>
      <c r="F25" s="187"/>
      <c r="G25" s="187"/>
      <c r="H25" s="187"/>
      <c r="I25" s="187"/>
      <c r="J25" s="187"/>
      <c r="K25" s="187"/>
      <c r="L25" s="187"/>
    </row>
    <row r="26" spans="1:14" x14ac:dyDescent="0.25">
      <c r="A26" s="71">
        <f t="shared" si="0"/>
        <v>13</v>
      </c>
      <c r="B26" s="186" t="s">
        <v>162</v>
      </c>
      <c r="C26" s="186"/>
      <c r="D26" s="186"/>
      <c r="E26" s="186"/>
      <c r="F26" s="186"/>
      <c r="G26" s="186"/>
      <c r="H26" s="186"/>
      <c r="I26" s="186"/>
      <c r="J26" s="186"/>
      <c r="K26" s="186"/>
      <c r="L26" s="186"/>
    </row>
    <row r="27" spans="1:14" s="132" customFormat="1" x14ac:dyDescent="0.25">
      <c r="A27" s="71">
        <f t="shared" si="0"/>
        <v>14</v>
      </c>
      <c r="B27" s="186" t="s">
        <v>163</v>
      </c>
      <c r="C27" s="186"/>
      <c r="D27" s="186"/>
      <c r="E27" s="186"/>
      <c r="F27" s="186"/>
      <c r="G27" s="186"/>
      <c r="H27" s="186"/>
      <c r="I27" s="186"/>
      <c r="J27" s="186"/>
      <c r="K27" s="186"/>
      <c r="L27" s="186"/>
    </row>
    <row r="28" spans="1:14" s="132" customFormat="1" x14ac:dyDescent="0.25">
      <c r="A28" s="63"/>
      <c r="B28" s="63"/>
      <c r="C28" s="63"/>
      <c r="D28" s="63"/>
      <c r="E28" s="188"/>
      <c r="F28" s="188"/>
      <c r="G28" s="188"/>
      <c r="H28" s="188"/>
      <c r="I28" s="188"/>
      <c r="J28" s="188"/>
      <c r="K28" s="188"/>
      <c r="L28" s="188"/>
      <c r="M28" s="188"/>
      <c r="N28" s="188"/>
    </row>
    <row r="29" spans="1:14" s="132" customFormat="1" x14ac:dyDescent="0.25">
      <c r="A29" s="134"/>
      <c r="B29" s="63"/>
      <c r="C29" s="63"/>
      <c r="D29" s="63"/>
      <c r="E29" s="182"/>
      <c r="F29" s="182"/>
      <c r="G29" s="182"/>
      <c r="H29" s="182"/>
      <c r="I29" s="182"/>
      <c r="J29" s="182"/>
      <c r="K29" s="182"/>
      <c r="L29" s="182"/>
      <c r="M29" s="182"/>
      <c r="N29" s="182"/>
    </row>
    <row r="30" spans="1:14" s="136" customFormat="1" x14ac:dyDescent="0.25">
      <c r="A30" s="203" t="s">
        <v>189</v>
      </c>
      <c r="B30" s="203"/>
      <c r="C30" s="203"/>
      <c r="D30" s="203"/>
      <c r="E30" s="203"/>
      <c r="F30" s="203"/>
      <c r="G30" s="203"/>
      <c r="H30" s="203"/>
      <c r="I30" s="203"/>
      <c r="J30" s="203"/>
      <c r="K30" s="203"/>
      <c r="L30" s="203"/>
    </row>
    <row r="31" spans="1:14" s="136" customFormat="1" x14ac:dyDescent="0.25">
      <c r="A31" s="137"/>
      <c r="B31" s="137"/>
      <c r="C31" s="137"/>
      <c r="D31" s="137"/>
      <c r="E31" s="137"/>
      <c r="F31" s="137"/>
      <c r="G31" s="137"/>
      <c r="H31" s="137"/>
      <c r="I31" s="137"/>
      <c r="J31" s="137"/>
      <c r="K31" s="137"/>
      <c r="L31" s="137"/>
    </row>
    <row r="32" spans="1:14" ht="27" customHeight="1" x14ac:dyDescent="0.25">
      <c r="A32" s="204" t="s">
        <v>66</v>
      </c>
      <c r="B32" s="204"/>
      <c r="C32" s="204"/>
      <c r="D32" s="204"/>
      <c r="E32" s="62" t="s">
        <v>67</v>
      </c>
      <c r="F32" s="61" t="s">
        <v>68</v>
      </c>
      <c r="G32" s="61" t="s">
        <v>69</v>
      </c>
      <c r="H32" s="204" t="s">
        <v>3</v>
      </c>
      <c r="I32" s="204"/>
      <c r="J32" s="204"/>
      <c r="K32" s="204"/>
      <c r="L32" s="204"/>
    </row>
    <row r="33" spans="1:18" ht="39" customHeight="1" x14ac:dyDescent="0.25">
      <c r="A33" s="205" t="s">
        <v>192</v>
      </c>
      <c r="B33" s="206"/>
      <c r="C33" s="206"/>
      <c r="D33" s="207"/>
      <c r="E33" s="139" t="s">
        <v>174</v>
      </c>
      <c r="F33" s="140" t="s">
        <v>167</v>
      </c>
      <c r="G33" s="140"/>
      <c r="H33" s="208" t="s">
        <v>188</v>
      </c>
      <c r="I33" s="208"/>
      <c r="J33" s="208"/>
      <c r="K33" s="208"/>
      <c r="L33" s="208"/>
      <c r="N33" s="181"/>
      <c r="O33" s="181"/>
      <c r="P33" s="181"/>
      <c r="Q33" s="181"/>
      <c r="R33" s="181"/>
    </row>
    <row r="34" spans="1:18" ht="43.5" customHeight="1" x14ac:dyDescent="0.25">
      <c r="A34" s="195" t="s">
        <v>175</v>
      </c>
      <c r="B34" s="196"/>
      <c r="C34" s="196"/>
      <c r="D34" s="197"/>
      <c r="E34" s="142">
        <v>27</v>
      </c>
      <c r="F34" s="140" t="s">
        <v>167</v>
      </c>
      <c r="G34" s="140"/>
      <c r="H34" s="201"/>
      <c r="I34" s="201"/>
      <c r="J34" s="201"/>
      <c r="K34" s="201"/>
      <c r="L34" s="201"/>
    </row>
    <row r="35" spans="1:18" ht="24.75" customHeight="1" x14ac:dyDescent="0.25">
      <c r="A35" s="195" t="s">
        <v>125</v>
      </c>
      <c r="B35" s="196"/>
      <c r="C35" s="196"/>
      <c r="D35" s="197"/>
      <c r="E35" s="142" t="s">
        <v>176</v>
      </c>
      <c r="F35" s="140" t="s">
        <v>167</v>
      </c>
      <c r="G35" s="140"/>
      <c r="H35" s="201" t="s">
        <v>190</v>
      </c>
      <c r="I35" s="201"/>
      <c r="J35" s="201"/>
      <c r="K35" s="201"/>
      <c r="L35" s="201"/>
    </row>
    <row r="36" spans="1:18" ht="27" customHeight="1" x14ac:dyDescent="0.25">
      <c r="A36" s="198" t="s">
        <v>177</v>
      </c>
      <c r="B36" s="199"/>
      <c r="C36" s="199"/>
      <c r="D36" s="200"/>
      <c r="E36" s="143" t="s">
        <v>178</v>
      </c>
      <c r="F36" s="140" t="s">
        <v>167</v>
      </c>
      <c r="G36" s="140"/>
      <c r="H36" s="201"/>
      <c r="I36" s="201"/>
      <c r="J36" s="201"/>
      <c r="K36" s="201"/>
      <c r="L36" s="201"/>
    </row>
    <row r="37" spans="1:18" ht="20.25" customHeight="1" x14ac:dyDescent="0.25">
      <c r="A37" s="198" t="s">
        <v>179</v>
      </c>
      <c r="B37" s="199"/>
      <c r="C37" s="199"/>
      <c r="D37" s="200"/>
      <c r="E37" s="143" t="s">
        <v>180</v>
      </c>
      <c r="F37" s="140" t="s">
        <v>167</v>
      </c>
      <c r="G37" s="140"/>
      <c r="H37" s="189"/>
      <c r="I37" s="190"/>
      <c r="J37" s="190"/>
      <c r="K37" s="190"/>
      <c r="L37" s="191"/>
    </row>
    <row r="38" spans="1:18" ht="61.5" customHeight="1" x14ac:dyDescent="0.25">
      <c r="A38" s="198" t="s">
        <v>181</v>
      </c>
      <c r="B38" s="199"/>
      <c r="C38" s="199"/>
      <c r="D38" s="200"/>
      <c r="E38" s="143" t="s">
        <v>182</v>
      </c>
      <c r="F38" s="141" t="s">
        <v>167</v>
      </c>
      <c r="G38" s="141"/>
      <c r="H38" s="201" t="s">
        <v>193</v>
      </c>
      <c r="I38" s="201"/>
      <c r="J38" s="201"/>
      <c r="K38" s="201"/>
      <c r="L38" s="201"/>
    </row>
    <row r="39" spans="1:18" ht="28.5" customHeight="1" x14ac:dyDescent="0.25">
      <c r="A39" s="198" t="s">
        <v>173</v>
      </c>
      <c r="B39" s="199"/>
      <c r="C39" s="199"/>
      <c r="D39" s="200"/>
      <c r="E39" s="143"/>
      <c r="F39" s="140"/>
      <c r="G39" s="140"/>
      <c r="H39" s="189"/>
      <c r="I39" s="190"/>
      <c r="J39" s="190"/>
      <c r="K39" s="190"/>
      <c r="L39" s="191"/>
    </row>
    <row r="40" spans="1:18" ht="15.75" customHeight="1" x14ac:dyDescent="0.25">
      <c r="A40" s="195" t="s">
        <v>70</v>
      </c>
      <c r="B40" s="196"/>
      <c r="C40" s="196"/>
      <c r="D40" s="197"/>
      <c r="E40" s="142">
        <v>160</v>
      </c>
      <c r="F40" s="140" t="s">
        <v>167</v>
      </c>
      <c r="G40" s="140"/>
      <c r="H40" s="201"/>
      <c r="I40" s="201"/>
      <c r="J40" s="201"/>
      <c r="K40" s="201"/>
      <c r="L40" s="201"/>
    </row>
    <row r="41" spans="1:18" ht="26.25" customHeight="1" x14ac:dyDescent="0.25">
      <c r="A41" s="195" t="s">
        <v>183</v>
      </c>
      <c r="B41" s="196"/>
      <c r="C41" s="196"/>
      <c r="D41" s="197"/>
      <c r="E41" s="142">
        <v>165</v>
      </c>
      <c r="F41" s="140" t="s">
        <v>167</v>
      </c>
      <c r="G41" s="140"/>
      <c r="H41" s="201"/>
      <c r="I41" s="201"/>
      <c r="J41" s="201"/>
      <c r="K41" s="201"/>
      <c r="L41" s="201"/>
    </row>
    <row r="42" spans="1:18" ht="27.75" customHeight="1" x14ac:dyDescent="0.25">
      <c r="A42" s="195" t="s">
        <v>71</v>
      </c>
      <c r="B42" s="196"/>
      <c r="C42" s="196"/>
      <c r="D42" s="197"/>
      <c r="E42" s="142">
        <v>163</v>
      </c>
      <c r="F42" s="140" t="s">
        <v>167</v>
      </c>
      <c r="G42" s="140"/>
      <c r="H42" s="201"/>
      <c r="I42" s="201"/>
      <c r="J42" s="201"/>
      <c r="K42" s="201"/>
      <c r="L42" s="201"/>
    </row>
    <row r="43" spans="1:18" s="135" customFormat="1" ht="67.5" customHeight="1" x14ac:dyDescent="0.2">
      <c r="A43" s="195" t="s">
        <v>72</v>
      </c>
      <c r="B43" s="196"/>
      <c r="C43" s="196"/>
      <c r="D43" s="197"/>
      <c r="E43" s="142">
        <v>162</v>
      </c>
      <c r="F43" s="140" t="s">
        <v>167</v>
      </c>
      <c r="G43" s="140"/>
      <c r="H43" s="201"/>
      <c r="I43" s="201"/>
      <c r="J43" s="201"/>
      <c r="K43" s="201"/>
      <c r="L43" s="201"/>
    </row>
    <row r="44" spans="1:18" s="135" customFormat="1" ht="33.75" customHeight="1" x14ac:dyDescent="0.2">
      <c r="A44" s="195" t="s">
        <v>184</v>
      </c>
      <c r="B44" s="196"/>
      <c r="C44" s="196"/>
      <c r="D44" s="197"/>
      <c r="E44" s="142">
        <v>161</v>
      </c>
      <c r="F44" s="140" t="s">
        <v>167</v>
      </c>
      <c r="G44" s="140"/>
      <c r="H44" s="201"/>
      <c r="I44" s="201"/>
      <c r="J44" s="201"/>
      <c r="K44" s="201"/>
      <c r="L44" s="201"/>
    </row>
    <row r="45" spans="1:18" s="135" customFormat="1" ht="39" customHeight="1" x14ac:dyDescent="0.2">
      <c r="A45" s="192" t="s">
        <v>185</v>
      </c>
      <c r="B45" s="193"/>
      <c r="C45" s="193"/>
      <c r="D45" s="194"/>
      <c r="E45" s="142">
        <v>180</v>
      </c>
      <c r="F45" s="140" t="s">
        <v>167</v>
      </c>
      <c r="G45" s="140"/>
      <c r="H45" s="189" t="s">
        <v>186</v>
      </c>
      <c r="I45" s="190"/>
      <c r="J45" s="190"/>
      <c r="K45" s="190"/>
      <c r="L45" s="191"/>
    </row>
    <row r="46" spans="1:18" s="135" customFormat="1" ht="33.75" customHeight="1" x14ac:dyDescent="0.2">
      <c r="A46" s="195" t="s">
        <v>89</v>
      </c>
      <c r="B46" s="196"/>
      <c r="C46" s="196"/>
      <c r="D46" s="197"/>
      <c r="E46" s="142" t="s">
        <v>187</v>
      </c>
      <c r="F46" s="140" t="s">
        <v>167</v>
      </c>
      <c r="G46" s="140"/>
      <c r="H46" s="189"/>
      <c r="I46" s="190"/>
      <c r="J46" s="190"/>
      <c r="K46" s="190"/>
      <c r="L46" s="191"/>
    </row>
  </sheetData>
  <sheetProtection password="C235" sheet="1" objects="1" scenarios="1"/>
  <mergeCells count="54">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5:L45"/>
    <mergeCell ref="A45:D45"/>
    <mergeCell ref="A46:D46"/>
    <mergeCell ref="A39:D39"/>
    <mergeCell ref="H39:L39"/>
    <mergeCell ref="A40:D40"/>
    <mergeCell ref="H42:L42"/>
    <mergeCell ref="H43:L43"/>
    <mergeCell ref="H44:L44"/>
    <mergeCell ref="A42:D42"/>
    <mergeCell ref="A43:D43"/>
    <mergeCell ref="A44:D44"/>
    <mergeCell ref="H46:L46"/>
    <mergeCell ref="B14:L14"/>
    <mergeCell ref="B15:L15"/>
    <mergeCell ref="B16:L16"/>
    <mergeCell ref="B17:L17"/>
    <mergeCell ref="B18:L18"/>
    <mergeCell ref="N33:R33"/>
    <mergeCell ref="E29:N29"/>
    <mergeCell ref="B19:L19"/>
    <mergeCell ref="B20:L20"/>
    <mergeCell ref="B24:L24"/>
    <mergeCell ref="B25:L25"/>
    <mergeCell ref="E28:N2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8"/>
  <sheetViews>
    <sheetView zoomScale="70" zoomScaleNormal="70" workbookViewId="0">
      <selection activeCell="C38" sqref="C38"/>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20" t="s">
        <v>62</v>
      </c>
      <c r="C2" s="221"/>
      <c r="D2" s="221"/>
      <c r="E2" s="221"/>
      <c r="F2" s="221"/>
      <c r="G2" s="221"/>
      <c r="H2" s="221"/>
      <c r="I2" s="221"/>
      <c r="J2" s="221"/>
      <c r="K2" s="221"/>
      <c r="L2" s="221"/>
      <c r="M2" s="221"/>
      <c r="N2" s="221"/>
      <c r="O2" s="221"/>
      <c r="P2" s="221"/>
    </row>
    <row r="4" spans="2:16" ht="26.25" x14ac:dyDescent="0.25">
      <c r="B4" s="220" t="s">
        <v>47</v>
      </c>
      <c r="C4" s="221"/>
      <c r="D4" s="221"/>
      <c r="E4" s="221"/>
      <c r="F4" s="221"/>
      <c r="G4" s="221"/>
      <c r="H4" s="221"/>
      <c r="I4" s="221"/>
      <c r="J4" s="221"/>
      <c r="K4" s="221"/>
      <c r="L4" s="221"/>
      <c r="M4" s="221"/>
      <c r="N4" s="221"/>
      <c r="O4" s="221"/>
      <c r="P4" s="221"/>
    </row>
    <row r="5" spans="2:16" ht="15.75" thickBot="1" x14ac:dyDescent="0.3"/>
    <row r="6" spans="2:16" ht="21.75" thickBot="1" x14ac:dyDescent="0.3">
      <c r="B6" s="8" t="s">
        <v>4</v>
      </c>
      <c r="C6" s="246" t="s">
        <v>156</v>
      </c>
      <c r="D6" s="246"/>
      <c r="E6" s="246"/>
      <c r="F6" s="246"/>
      <c r="G6" s="246"/>
      <c r="H6" s="246"/>
      <c r="I6" s="246"/>
      <c r="J6" s="246"/>
      <c r="K6" s="246"/>
      <c r="L6" s="246"/>
      <c r="M6" s="246"/>
      <c r="N6" s="247"/>
    </row>
    <row r="7" spans="2:16" ht="16.5" thickBot="1" x14ac:dyDescent="0.3">
      <c r="B7" s="9" t="s">
        <v>5</v>
      </c>
      <c r="C7" s="246"/>
      <c r="D7" s="246"/>
      <c r="E7" s="246"/>
      <c r="F7" s="246"/>
      <c r="G7" s="246"/>
      <c r="H7" s="246"/>
      <c r="I7" s="246"/>
      <c r="J7" s="246"/>
      <c r="K7" s="246"/>
      <c r="L7" s="246"/>
      <c r="M7" s="246"/>
      <c r="N7" s="247"/>
    </row>
    <row r="8" spans="2:16" ht="16.5" thickBot="1" x14ac:dyDescent="0.3">
      <c r="B8" s="9" t="s">
        <v>6</v>
      </c>
      <c r="C8" s="246"/>
      <c r="D8" s="246"/>
      <c r="E8" s="246"/>
      <c r="F8" s="246"/>
      <c r="G8" s="246"/>
      <c r="H8" s="246"/>
      <c r="I8" s="246"/>
      <c r="J8" s="246"/>
      <c r="K8" s="246"/>
      <c r="L8" s="246"/>
      <c r="M8" s="246"/>
      <c r="N8" s="247"/>
    </row>
    <row r="9" spans="2:16" ht="16.5" thickBot="1" x14ac:dyDescent="0.3">
      <c r="B9" s="9" t="s">
        <v>7</v>
      </c>
      <c r="C9" s="246"/>
      <c r="D9" s="246"/>
      <c r="E9" s="246"/>
      <c r="F9" s="246"/>
      <c r="G9" s="246"/>
      <c r="H9" s="246"/>
      <c r="I9" s="246"/>
      <c r="J9" s="246"/>
      <c r="K9" s="246"/>
      <c r="L9" s="246"/>
      <c r="M9" s="246"/>
      <c r="N9" s="247"/>
    </row>
    <row r="10" spans="2:16" ht="16.5" thickBot="1" x14ac:dyDescent="0.3">
      <c r="B10" s="9" t="s">
        <v>8</v>
      </c>
      <c r="C10" s="248">
        <v>18</v>
      </c>
      <c r="D10" s="248"/>
      <c r="E10" s="249"/>
      <c r="F10" s="25"/>
      <c r="G10" s="25"/>
      <c r="H10" s="25"/>
      <c r="I10" s="25"/>
      <c r="J10" s="25"/>
      <c r="K10" s="25"/>
      <c r="L10" s="25"/>
      <c r="M10" s="25"/>
      <c r="N10" s="26"/>
    </row>
    <row r="11" spans="2:16" ht="16.5" thickBot="1" x14ac:dyDescent="0.3">
      <c r="B11" s="11" t="s">
        <v>9</v>
      </c>
      <c r="C11" s="12">
        <v>41975</v>
      </c>
      <c r="D11" s="13"/>
      <c r="E11" s="13"/>
      <c r="F11" s="13"/>
      <c r="G11" s="13"/>
      <c r="H11" s="13"/>
      <c r="I11" s="13"/>
      <c r="J11" s="13"/>
      <c r="K11" s="13"/>
      <c r="L11" s="13"/>
      <c r="M11" s="13"/>
      <c r="N11" s="14"/>
    </row>
    <row r="12" spans="2:16" ht="15.75" x14ac:dyDescent="0.25">
      <c r="B12" s="10"/>
      <c r="C12" s="15"/>
      <c r="D12" s="16"/>
      <c r="E12" s="16"/>
      <c r="F12" s="16"/>
      <c r="G12" s="16"/>
      <c r="H12" s="16"/>
      <c r="I12" s="80"/>
      <c r="J12" s="80"/>
      <c r="K12" s="80"/>
      <c r="L12" s="80"/>
      <c r="M12" s="80"/>
      <c r="N12" s="16"/>
    </row>
    <row r="13" spans="2:16" x14ac:dyDescent="0.25">
      <c r="I13" s="80"/>
      <c r="J13" s="80"/>
      <c r="K13" s="80"/>
      <c r="L13" s="80"/>
      <c r="M13" s="80"/>
      <c r="N13" s="81"/>
    </row>
    <row r="14" spans="2:16" ht="45.75" customHeight="1" x14ac:dyDescent="0.25">
      <c r="B14" s="250" t="s">
        <v>90</v>
      </c>
      <c r="C14" s="250"/>
      <c r="D14" s="147" t="s">
        <v>12</v>
      </c>
      <c r="E14" s="147" t="s">
        <v>13</v>
      </c>
      <c r="F14" s="147" t="s">
        <v>29</v>
      </c>
      <c r="G14" s="64"/>
      <c r="I14" s="29"/>
      <c r="J14" s="29"/>
      <c r="K14" s="29"/>
      <c r="L14" s="29"/>
      <c r="M14" s="29"/>
      <c r="N14" s="81"/>
    </row>
    <row r="15" spans="2:16" x14ac:dyDescent="0.25">
      <c r="B15" s="250"/>
      <c r="C15" s="250"/>
      <c r="D15" s="147">
        <v>18</v>
      </c>
      <c r="E15" s="27">
        <v>5200231090</v>
      </c>
      <c r="F15" s="151">
        <v>1829</v>
      </c>
      <c r="G15" s="65"/>
      <c r="I15" s="30"/>
      <c r="J15" s="30"/>
      <c r="K15" s="30"/>
      <c r="L15" s="30"/>
      <c r="M15" s="30"/>
      <c r="N15" s="81"/>
    </row>
    <row r="16" spans="2:16" x14ac:dyDescent="0.25">
      <c r="B16" s="250"/>
      <c r="C16" s="250"/>
      <c r="D16" s="147"/>
      <c r="E16" s="27"/>
      <c r="F16" s="151"/>
      <c r="G16" s="65"/>
      <c r="I16" s="30"/>
      <c r="J16" s="30"/>
      <c r="K16" s="30"/>
      <c r="L16" s="30"/>
      <c r="M16" s="30"/>
      <c r="N16" s="81"/>
    </row>
    <row r="17" spans="1:14" x14ac:dyDescent="0.25">
      <c r="B17" s="250"/>
      <c r="C17" s="250"/>
      <c r="D17" s="147"/>
      <c r="E17" s="27"/>
      <c r="F17" s="151"/>
      <c r="G17" s="65"/>
      <c r="I17" s="30"/>
      <c r="J17" s="30"/>
      <c r="K17" s="30"/>
      <c r="L17" s="30"/>
      <c r="M17" s="30"/>
      <c r="N17" s="81"/>
    </row>
    <row r="18" spans="1:14" x14ac:dyDescent="0.25">
      <c r="B18" s="250"/>
      <c r="C18" s="250"/>
      <c r="D18" s="147"/>
      <c r="E18" s="152"/>
      <c r="F18" s="151"/>
      <c r="G18" s="65"/>
      <c r="H18" s="18"/>
      <c r="I18" s="30"/>
      <c r="J18" s="30"/>
      <c r="K18" s="30"/>
      <c r="L18" s="30"/>
      <c r="M18" s="30"/>
      <c r="N18" s="17"/>
    </row>
    <row r="19" spans="1:14" x14ac:dyDescent="0.25">
      <c r="B19" s="250"/>
      <c r="C19" s="250"/>
      <c r="D19" s="147"/>
      <c r="E19" s="152"/>
      <c r="F19" s="151"/>
      <c r="G19" s="65"/>
      <c r="H19" s="18"/>
      <c r="I19" s="32"/>
      <c r="J19" s="32"/>
      <c r="K19" s="32"/>
      <c r="L19" s="32"/>
      <c r="M19" s="32"/>
      <c r="N19" s="17"/>
    </row>
    <row r="20" spans="1:14" x14ac:dyDescent="0.25">
      <c r="B20" s="250"/>
      <c r="C20" s="250"/>
      <c r="D20" s="147"/>
      <c r="E20" s="28"/>
      <c r="F20" s="151"/>
      <c r="G20" s="65"/>
      <c r="H20" s="18"/>
      <c r="I20" s="80"/>
      <c r="J20" s="80"/>
      <c r="K20" s="80"/>
      <c r="L20" s="80"/>
      <c r="M20" s="80"/>
      <c r="N20" s="17"/>
    </row>
    <row r="21" spans="1:14" x14ac:dyDescent="0.25">
      <c r="B21" s="250"/>
      <c r="C21" s="250"/>
      <c r="D21" s="147"/>
      <c r="E21" s="28"/>
      <c r="F21" s="151"/>
      <c r="G21" s="65"/>
      <c r="H21" s="18"/>
      <c r="I21" s="80"/>
      <c r="J21" s="80"/>
      <c r="K21" s="80"/>
      <c r="L21" s="80"/>
      <c r="M21" s="80"/>
      <c r="N21" s="17"/>
    </row>
    <row r="22" spans="1:14" ht="15.75" thickBot="1" x14ac:dyDescent="0.3">
      <c r="B22" s="244" t="s">
        <v>14</v>
      </c>
      <c r="C22" s="245"/>
      <c r="D22" s="147"/>
      <c r="E22" s="46">
        <f>SUM(E15:E19)</f>
        <v>5200231090</v>
      </c>
      <c r="F22" s="151"/>
      <c r="G22" s="65"/>
      <c r="H22" s="18"/>
      <c r="I22" s="80"/>
      <c r="J22" s="80"/>
      <c r="K22" s="80"/>
      <c r="L22" s="80"/>
      <c r="M22" s="80"/>
      <c r="N22" s="17"/>
    </row>
    <row r="23" spans="1:14" ht="45.75" thickBot="1" x14ac:dyDescent="0.3">
      <c r="A23" s="34"/>
      <c r="B23" s="40" t="s">
        <v>15</v>
      </c>
      <c r="C23" s="40" t="s">
        <v>91</v>
      </c>
      <c r="E23" s="29"/>
      <c r="F23" s="29"/>
      <c r="G23" s="29"/>
      <c r="H23" s="29"/>
      <c r="I23" s="7"/>
      <c r="J23" s="7"/>
      <c r="K23" s="7"/>
      <c r="L23" s="7"/>
      <c r="M23" s="7"/>
    </row>
    <row r="24" spans="1:14" ht="15.75" thickBot="1" x14ac:dyDescent="0.3">
      <c r="A24" s="35">
        <v>1</v>
      </c>
      <c r="C24" s="37">
        <f>F15*0.8</f>
        <v>1463.2</v>
      </c>
      <c r="D24" s="33"/>
      <c r="E24" s="36">
        <f>E22</f>
        <v>5200231090</v>
      </c>
      <c r="F24" s="31"/>
      <c r="G24" s="31"/>
      <c r="H24" s="31"/>
      <c r="I24" s="19"/>
      <c r="J24" s="19"/>
      <c r="K24" s="19"/>
      <c r="L24" s="19"/>
      <c r="M24" s="19"/>
    </row>
    <row r="25" spans="1:14" x14ac:dyDescent="0.25">
      <c r="A25" s="72"/>
      <c r="C25" s="37">
        <f t="shared" ref="C25:C28" si="0">F16*0.8</f>
        <v>0</v>
      </c>
      <c r="D25" s="33"/>
      <c r="E25" s="153"/>
      <c r="F25" s="31"/>
      <c r="G25" s="31"/>
      <c r="H25" s="31"/>
      <c r="I25" s="19"/>
      <c r="J25" s="19"/>
      <c r="K25" s="19"/>
      <c r="L25" s="19"/>
      <c r="M25" s="19"/>
    </row>
    <row r="26" spans="1:14" x14ac:dyDescent="0.25">
      <c r="A26" s="72"/>
      <c r="C26" s="37">
        <f t="shared" si="0"/>
        <v>0</v>
      </c>
      <c r="D26" s="33"/>
      <c r="E26" s="153"/>
      <c r="F26" s="31"/>
      <c r="G26" s="31"/>
      <c r="H26" s="31"/>
      <c r="I26" s="19"/>
      <c r="J26" s="19"/>
      <c r="K26" s="19"/>
      <c r="L26" s="19"/>
      <c r="M26" s="19"/>
    </row>
    <row r="27" spans="1:14" x14ac:dyDescent="0.25">
      <c r="A27" s="72"/>
      <c r="C27" s="37">
        <f t="shared" si="0"/>
        <v>0</v>
      </c>
      <c r="D27" s="33"/>
      <c r="E27" s="153"/>
      <c r="F27" s="31"/>
      <c r="G27" s="31"/>
      <c r="H27" s="31"/>
      <c r="I27" s="19"/>
      <c r="J27" s="19"/>
      <c r="K27" s="19"/>
      <c r="L27" s="19"/>
      <c r="M27" s="19"/>
    </row>
    <row r="28" spans="1:14" x14ac:dyDescent="0.25">
      <c r="A28" s="72"/>
      <c r="C28" s="37">
        <f t="shared" si="0"/>
        <v>0</v>
      </c>
      <c r="D28" s="33"/>
      <c r="E28" s="153"/>
      <c r="F28" s="31"/>
      <c r="G28" s="31"/>
      <c r="H28" s="31"/>
      <c r="I28" s="19"/>
      <c r="J28" s="19"/>
      <c r="K28" s="19"/>
      <c r="L28" s="19"/>
      <c r="M28" s="19"/>
    </row>
    <row r="29" spans="1:14" x14ac:dyDescent="0.25">
      <c r="A29" s="72"/>
      <c r="C29" s="73"/>
      <c r="D29" s="30"/>
      <c r="E29" s="74"/>
      <c r="F29" s="31"/>
      <c r="G29" s="31"/>
      <c r="H29" s="31"/>
      <c r="I29" s="19"/>
      <c r="J29" s="19"/>
      <c r="K29" s="19"/>
      <c r="L29" s="19"/>
      <c r="M29" s="19"/>
    </row>
    <row r="30" spans="1:14" x14ac:dyDescent="0.25">
      <c r="A30" s="72"/>
      <c r="C30" s="73"/>
      <c r="D30" s="30"/>
      <c r="E30" s="74"/>
      <c r="F30" s="31"/>
      <c r="G30" s="31"/>
      <c r="H30" s="31"/>
      <c r="I30" s="19"/>
      <c r="J30" s="19"/>
      <c r="K30" s="19"/>
      <c r="L30" s="19"/>
      <c r="M30" s="19"/>
    </row>
    <row r="31" spans="1:14" x14ac:dyDescent="0.25">
      <c r="A31" s="72"/>
      <c r="B31" s="95" t="s">
        <v>126</v>
      </c>
      <c r="C31" s="77"/>
      <c r="D31" s="77"/>
      <c r="E31" s="77"/>
      <c r="F31" s="77"/>
      <c r="G31" s="77"/>
      <c r="H31" s="77"/>
      <c r="I31" s="80"/>
      <c r="J31" s="80"/>
      <c r="K31" s="80"/>
      <c r="L31" s="80"/>
      <c r="M31" s="80"/>
      <c r="N31" s="81"/>
    </row>
    <row r="32" spans="1:14" x14ac:dyDescent="0.25">
      <c r="A32" s="72"/>
      <c r="B32" s="77"/>
      <c r="C32" s="251"/>
      <c r="D32" s="251"/>
      <c r="E32" s="77"/>
      <c r="F32" s="77"/>
      <c r="G32" s="77"/>
      <c r="H32" s="77"/>
      <c r="I32" s="80"/>
      <c r="J32" s="80"/>
      <c r="K32" s="80"/>
      <c r="L32" s="80"/>
      <c r="M32" s="80"/>
      <c r="N32" s="81"/>
    </row>
    <row r="33" spans="1:14" x14ac:dyDescent="0.25">
      <c r="A33" s="72"/>
      <c r="B33" s="97" t="s">
        <v>33</v>
      </c>
      <c r="C33" s="97" t="s">
        <v>127</v>
      </c>
      <c r="D33" s="97" t="s">
        <v>128</v>
      </c>
      <c r="E33" s="77"/>
      <c r="F33" s="77"/>
      <c r="G33" s="77"/>
      <c r="H33" s="77"/>
      <c r="I33" s="80"/>
      <c r="J33" s="80"/>
      <c r="K33" s="80"/>
      <c r="L33" s="80"/>
      <c r="M33" s="80"/>
      <c r="N33" s="81"/>
    </row>
    <row r="34" spans="1:14" x14ac:dyDescent="0.25">
      <c r="A34" s="72"/>
      <c r="B34" s="94" t="s">
        <v>129</v>
      </c>
      <c r="C34" s="94" t="s">
        <v>292</v>
      </c>
      <c r="D34" s="94"/>
      <c r="E34" s="77"/>
      <c r="F34" s="77"/>
      <c r="G34" s="77"/>
      <c r="H34" s="77"/>
      <c r="I34" s="80"/>
      <c r="J34" s="80"/>
      <c r="K34" s="80"/>
      <c r="L34" s="80"/>
      <c r="M34" s="80"/>
      <c r="N34" s="81"/>
    </row>
    <row r="35" spans="1:14" x14ac:dyDescent="0.25">
      <c r="A35" s="72"/>
      <c r="B35" s="94" t="s">
        <v>130</v>
      </c>
      <c r="C35" s="94" t="s">
        <v>292</v>
      </c>
      <c r="D35" s="94"/>
      <c r="E35" s="77"/>
      <c r="F35" s="77"/>
      <c r="G35" s="77"/>
      <c r="H35" s="77"/>
      <c r="I35" s="80"/>
      <c r="J35" s="80"/>
      <c r="K35" s="80"/>
      <c r="L35" s="80"/>
      <c r="M35" s="80"/>
      <c r="N35" s="81"/>
    </row>
    <row r="36" spans="1:14" x14ac:dyDescent="0.25">
      <c r="A36" s="72"/>
      <c r="B36" s="94" t="s">
        <v>131</v>
      </c>
      <c r="C36" s="94" t="s">
        <v>292</v>
      </c>
      <c r="D36" s="94"/>
      <c r="E36" s="77"/>
      <c r="F36" s="77"/>
      <c r="G36" s="77"/>
      <c r="H36" s="77"/>
      <c r="I36" s="80"/>
      <c r="J36" s="80"/>
      <c r="K36" s="80"/>
      <c r="L36" s="80"/>
      <c r="M36" s="80"/>
      <c r="N36" s="81"/>
    </row>
    <row r="37" spans="1:14" x14ac:dyDescent="0.25">
      <c r="A37" s="72"/>
      <c r="B37" s="94" t="s">
        <v>132</v>
      </c>
      <c r="C37" s="94" t="s">
        <v>292</v>
      </c>
      <c r="D37" s="94"/>
      <c r="E37" s="77"/>
      <c r="F37" s="77"/>
      <c r="G37" s="77"/>
      <c r="H37" s="77"/>
      <c r="I37" s="80"/>
      <c r="J37" s="80"/>
      <c r="K37" s="80"/>
      <c r="L37" s="80"/>
      <c r="M37" s="80"/>
      <c r="N37" s="81"/>
    </row>
    <row r="38" spans="1:14" x14ac:dyDescent="0.25">
      <c r="A38" s="72"/>
      <c r="B38" s="77"/>
      <c r="C38" s="77"/>
      <c r="D38" s="77"/>
      <c r="E38" s="77"/>
      <c r="F38" s="77"/>
      <c r="G38" s="77"/>
      <c r="H38" s="77"/>
      <c r="I38" s="80"/>
      <c r="J38" s="80"/>
      <c r="K38" s="80"/>
      <c r="L38" s="80"/>
      <c r="M38" s="80"/>
      <c r="N38" s="81"/>
    </row>
    <row r="39" spans="1:14" x14ac:dyDescent="0.25">
      <c r="A39" s="72"/>
      <c r="B39" s="77"/>
      <c r="C39" s="77"/>
      <c r="D39" s="77"/>
      <c r="E39" s="77"/>
      <c r="F39" s="77"/>
      <c r="G39" s="77"/>
      <c r="H39" s="77"/>
      <c r="I39" s="80"/>
      <c r="J39" s="80"/>
      <c r="K39" s="80"/>
      <c r="L39" s="80"/>
      <c r="M39" s="80"/>
      <c r="N39" s="81"/>
    </row>
    <row r="40" spans="1:14" x14ac:dyDescent="0.25">
      <c r="A40" s="72"/>
      <c r="B40" s="95" t="s">
        <v>133</v>
      </c>
      <c r="C40" s="77"/>
      <c r="D40" s="77"/>
      <c r="E40" s="77"/>
      <c r="F40" s="77"/>
      <c r="G40" s="77"/>
      <c r="H40" s="77"/>
      <c r="I40" s="80"/>
      <c r="J40" s="80"/>
      <c r="K40" s="80"/>
      <c r="L40" s="80"/>
      <c r="M40" s="80"/>
      <c r="N40" s="81"/>
    </row>
    <row r="41" spans="1:14" x14ac:dyDescent="0.25">
      <c r="A41" s="72"/>
      <c r="B41" s="77"/>
      <c r="C41" s="77"/>
      <c r="D41" s="77"/>
      <c r="E41" s="77"/>
      <c r="F41" s="77"/>
      <c r="G41" s="77"/>
      <c r="H41" s="77"/>
      <c r="I41" s="80"/>
      <c r="J41" s="80"/>
      <c r="K41" s="80"/>
      <c r="L41" s="80"/>
      <c r="M41" s="80"/>
      <c r="N41" s="81"/>
    </row>
    <row r="42" spans="1:14" x14ac:dyDescent="0.25">
      <c r="A42" s="72"/>
      <c r="B42" s="77"/>
      <c r="C42" s="77"/>
      <c r="D42" s="77"/>
      <c r="E42" s="77"/>
      <c r="F42" s="77"/>
      <c r="G42" s="77"/>
      <c r="H42" s="77"/>
      <c r="I42" s="80"/>
      <c r="J42" s="80"/>
      <c r="K42" s="80"/>
      <c r="L42" s="80"/>
      <c r="M42" s="80"/>
      <c r="N42" s="81"/>
    </row>
    <row r="43" spans="1:14" x14ac:dyDescent="0.25">
      <c r="A43" s="72"/>
      <c r="B43" s="97" t="s">
        <v>33</v>
      </c>
      <c r="C43" s="97" t="s">
        <v>57</v>
      </c>
      <c r="D43" s="96" t="s">
        <v>50</v>
      </c>
      <c r="E43" s="96" t="s">
        <v>16</v>
      </c>
      <c r="F43" s="77"/>
      <c r="G43" s="77"/>
      <c r="H43" s="77"/>
      <c r="I43" s="80"/>
      <c r="J43" s="80"/>
      <c r="K43" s="80"/>
      <c r="L43" s="80"/>
      <c r="M43" s="80"/>
      <c r="N43" s="81"/>
    </row>
    <row r="44" spans="1:14" ht="28.5" x14ac:dyDescent="0.25">
      <c r="A44" s="72"/>
      <c r="B44" s="78" t="s">
        <v>134</v>
      </c>
      <c r="C44" s="79">
        <v>40</v>
      </c>
      <c r="D44" s="146">
        <v>0</v>
      </c>
      <c r="E44" s="218">
        <f>+D44+D45</f>
        <v>0</v>
      </c>
      <c r="F44" s="77"/>
      <c r="G44" s="77"/>
      <c r="H44" s="77"/>
      <c r="I44" s="80"/>
      <c r="J44" s="80"/>
      <c r="K44" s="80"/>
      <c r="L44" s="80"/>
      <c r="M44" s="80"/>
      <c r="N44" s="81"/>
    </row>
    <row r="45" spans="1:14" ht="42.75" x14ac:dyDescent="0.25">
      <c r="A45" s="72"/>
      <c r="B45" s="78" t="s">
        <v>135</v>
      </c>
      <c r="C45" s="79">
        <v>60</v>
      </c>
      <c r="D45" s="146">
        <f>+F177</f>
        <v>0</v>
      </c>
      <c r="E45" s="219"/>
      <c r="F45" s="77"/>
      <c r="G45" s="77"/>
      <c r="H45" s="77"/>
      <c r="I45" s="80"/>
      <c r="J45" s="80"/>
      <c r="K45" s="80"/>
      <c r="L45" s="80"/>
      <c r="M45" s="80"/>
      <c r="N45" s="81"/>
    </row>
    <row r="46" spans="1:14" x14ac:dyDescent="0.25">
      <c r="A46" s="72"/>
      <c r="C46" s="73"/>
      <c r="D46" s="30"/>
      <c r="E46" s="74"/>
      <c r="F46" s="31"/>
      <c r="G46" s="31"/>
      <c r="H46" s="31"/>
      <c r="I46" s="19"/>
      <c r="J46" s="19"/>
      <c r="K46" s="19"/>
      <c r="L46" s="19"/>
      <c r="M46" s="19"/>
    </row>
    <row r="47" spans="1:14" x14ac:dyDescent="0.25">
      <c r="A47" s="72"/>
      <c r="C47" s="73"/>
      <c r="D47" s="30"/>
      <c r="E47" s="74"/>
      <c r="F47" s="31"/>
      <c r="G47" s="31"/>
      <c r="H47" s="31"/>
      <c r="I47" s="19"/>
      <c r="J47" s="19"/>
      <c r="K47" s="19"/>
      <c r="L47" s="19"/>
      <c r="M47" s="19"/>
    </row>
    <row r="48" spans="1:14" x14ac:dyDescent="0.25">
      <c r="A48" s="72"/>
      <c r="C48" s="73"/>
      <c r="D48" s="30"/>
      <c r="E48" s="74"/>
      <c r="F48" s="31"/>
      <c r="G48" s="31"/>
      <c r="H48" s="31"/>
      <c r="I48" s="19"/>
      <c r="J48" s="19"/>
      <c r="K48" s="19"/>
      <c r="L48" s="19"/>
      <c r="M48" s="19"/>
    </row>
    <row r="49" spans="1:26" ht="15.75" thickBot="1" x14ac:dyDescent="0.3">
      <c r="K49" s="154"/>
      <c r="M49" s="252" t="s">
        <v>35</v>
      </c>
      <c r="N49" s="252"/>
    </row>
    <row r="50" spans="1:26" x14ac:dyDescent="0.25">
      <c r="B50" s="95" t="s">
        <v>30</v>
      </c>
      <c r="K50" s="154"/>
      <c r="M50" s="47"/>
      <c r="N50" s="47"/>
    </row>
    <row r="51" spans="1:26" ht="15.75" thickBot="1" x14ac:dyDescent="0.3">
      <c r="M51" s="47"/>
      <c r="N51" s="47"/>
    </row>
    <row r="52" spans="1:26" s="80" customFormat="1" ht="109.5" customHeight="1" x14ac:dyDescent="0.25">
      <c r="B52" s="91" t="s">
        <v>136</v>
      </c>
      <c r="C52" s="91" t="s">
        <v>137</v>
      </c>
      <c r="D52" s="91" t="s">
        <v>138</v>
      </c>
      <c r="E52" s="91" t="s">
        <v>44</v>
      </c>
      <c r="F52" s="91" t="s">
        <v>22</v>
      </c>
      <c r="G52" s="91" t="s">
        <v>92</v>
      </c>
      <c r="H52" s="91" t="s">
        <v>17</v>
      </c>
      <c r="I52" s="91" t="s">
        <v>10</v>
      </c>
      <c r="J52" s="91" t="s">
        <v>31</v>
      </c>
      <c r="K52" s="91" t="s">
        <v>60</v>
      </c>
      <c r="L52" s="91" t="s">
        <v>20</v>
      </c>
      <c r="M52" s="76" t="s">
        <v>26</v>
      </c>
      <c r="N52" s="91" t="s">
        <v>139</v>
      </c>
      <c r="O52" s="91" t="s">
        <v>36</v>
      </c>
      <c r="P52" s="92" t="s">
        <v>11</v>
      </c>
      <c r="Q52" s="92" t="s">
        <v>19</v>
      </c>
      <c r="U52" s="80">
        <v>500935967</v>
      </c>
    </row>
    <row r="53" spans="1:26" s="86" customFormat="1" ht="90" x14ac:dyDescent="0.25">
      <c r="A53" s="38">
        <v>1</v>
      </c>
      <c r="B53" s="87" t="s">
        <v>198</v>
      </c>
      <c r="C53" s="87" t="s">
        <v>198</v>
      </c>
      <c r="D53" s="87" t="s">
        <v>199</v>
      </c>
      <c r="E53" s="155">
        <v>1720130230</v>
      </c>
      <c r="F53" s="83" t="s">
        <v>127</v>
      </c>
      <c r="G53" s="126"/>
      <c r="H53" s="90">
        <v>41578</v>
      </c>
      <c r="I53" s="84">
        <v>41639</v>
      </c>
      <c r="J53" s="84"/>
      <c r="K53" s="75"/>
      <c r="L53" s="156">
        <v>2</v>
      </c>
      <c r="M53" s="75">
        <v>392</v>
      </c>
      <c r="N53" s="75"/>
      <c r="O53" s="20">
        <v>141339952</v>
      </c>
      <c r="P53" s="20" t="s">
        <v>200</v>
      </c>
      <c r="Q53" s="127" t="s">
        <v>201</v>
      </c>
      <c r="R53" s="85"/>
      <c r="S53" s="85"/>
      <c r="T53" s="85"/>
      <c r="U53" s="85"/>
      <c r="V53" s="85"/>
      <c r="W53" s="85"/>
      <c r="X53" s="85"/>
      <c r="Y53" s="85"/>
      <c r="Z53" s="85"/>
    </row>
    <row r="54" spans="1:26" s="86" customFormat="1" ht="150" x14ac:dyDescent="0.25">
      <c r="A54" s="38">
        <v>2</v>
      </c>
      <c r="B54" s="87" t="s">
        <v>198</v>
      </c>
      <c r="C54" s="87" t="s">
        <v>198</v>
      </c>
      <c r="D54" s="87" t="s">
        <v>199</v>
      </c>
      <c r="E54" s="156">
        <v>1720140136</v>
      </c>
      <c r="F54" s="83" t="s">
        <v>127</v>
      </c>
      <c r="G54" s="83"/>
      <c r="H54" s="90">
        <v>41656</v>
      </c>
      <c r="I54" s="84">
        <v>41943</v>
      </c>
      <c r="J54" s="84"/>
      <c r="K54" s="157"/>
      <c r="L54" s="84">
        <v>8.5</v>
      </c>
      <c r="M54" s="75">
        <v>392</v>
      </c>
      <c r="N54" s="75"/>
      <c r="O54" s="20">
        <v>672881633</v>
      </c>
      <c r="P54" s="20" t="s">
        <v>202</v>
      </c>
      <c r="Q54" s="127" t="s">
        <v>203</v>
      </c>
      <c r="R54" s="85"/>
      <c r="S54" s="85"/>
      <c r="T54" s="85"/>
      <c r="U54" s="85"/>
      <c r="V54" s="85"/>
      <c r="W54" s="85"/>
      <c r="X54" s="85"/>
      <c r="Y54" s="85"/>
      <c r="Z54" s="85"/>
    </row>
    <row r="55" spans="1:26" s="86" customFormat="1" ht="120" x14ac:dyDescent="0.25">
      <c r="A55" s="38">
        <v>3</v>
      </c>
      <c r="B55" s="87" t="s">
        <v>198</v>
      </c>
      <c r="C55" s="87" t="s">
        <v>198</v>
      </c>
      <c r="D55" s="87" t="s">
        <v>199</v>
      </c>
      <c r="E55" s="82">
        <v>1720140204</v>
      </c>
      <c r="F55" s="83" t="s">
        <v>127</v>
      </c>
      <c r="G55" s="83"/>
      <c r="H55" s="90">
        <v>41852</v>
      </c>
      <c r="I55" s="84">
        <v>41943</v>
      </c>
      <c r="J55" s="84"/>
      <c r="K55" s="84">
        <v>0</v>
      </c>
      <c r="L55" s="84"/>
      <c r="M55" s="75">
        <v>282</v>
      </c>
      <c r="N55" s="75"/>
      <c r="O55" s="20">
        <v>209547432</v>
      </c>
      <c r="P55" s="20"/>
      <c r="Q55" s="127" t="s">
        <v>204</v>
      </c>
      <c r="R55" s="85"/>
      <c r="S55" s="85"/>
      <c r="T55" s="85"/>
      <c r="U55" s="85"/>
      <c r="V55" s="85"/>
      <c r="W55" s="85"/>
      <c r="X55" s="85"/>
      <c r="Y55" s="85"/>
      <c r="Z55" s="85"/>
    </row>
    <row r="56" spans="1:26" s="86" customFormat="1" ht="210" x14ac:dyDescent="0.25">
      <c r="A56" s="38">
        <v>4</v>
      </c>
      <c r="B56" s="87" t="s">
        <v>198</v>
      </c>
      <c r="C56" s="88" t="s">
        <v>198</v>
      </c>
      <c r="D56" s="87" t="s">
        <v>205</v>
      </c>
      <c r="E56" s="82">
        <v>6050801</v>
      </c>
      <c r="F56" s="83" t="s">
        <v>127</v>
      </c>
      <c r="G56" s="83"/>
      <c r="H56" s="83">
        <v>39574</v>
      </c>
      <c r="I56" s="84">
        <v>39818</v>
      </c>
      <c r="J56" s="84"/>
      <c r="K56" s="84">
        <v>0</v>
      </c>
      <c r="L56" s="84">
        <v>8</v>
      </c>
      <c r="M56" s="75">
        <v>0</v>
      </c>
      <c r="N56" s="75"/>
      <c r="O56" s="20">
        <v>40000000</v>
      </c>
      <c r="P56" s="20">
        <v>19</v>
      </c>
      <c r="Q56" s="127" t="s">
        <v>206</v>
      </c>
      <c r="R56" s="85"/>
      <c r="S56" s="85"/>
      <c r="T56" s="85"/>
      <c r="U56" s="85"/>
      <c r="V56" s="85"/>
      <c r="W56" s="85"/>
      <c r="X56" s="85"/>
      <c r="Y56" s="85"/>
      <c r="Z56" s="85"/>
    </row>
    <row r="57" spans="1:26" s="86" customFormat="1" ht="195" x14ac:dyDescent="0.25">
      <c r="A57" s="38">
        <v>5</v>
      </c>
      <c r="B57" s="87" t="s">
        <v>198</v>
      </c>
      <c r="C57" s="88" t="s">
        <v>198</v>
      </c>
      <c r="D57" s="87" t="s">
        <v>205</v>
      </c>
      <c r="E57" s="82">
        <v>210709014</v>
      </c>
      <c r="F57" s="83" t="s">
        <v>127</v>
      </c>
      <c r="G57" s="83"/>
      <c r="H57" s="83">
        <v>39985</v>
      </c>
      <c r="I57" s="84">
        <v>40137</v>
      </c>
      <c r="J57" s="84"/>
      <c r="K57" s="84">
        <v>0</v>
      </c>
      <c r="L57" s="84">
        <v>4</v>
      </c>
      <c r="M57" s="75">
        <v>200</v>
      </c>
      <c r="N57" s="75"/>
      <c r="O57" s="20">
        <v>35000000</v>
      </c>
      <c r="P57" s="20">
        <v>19</v>
      </c>
      <c r="Q57" s="127" t="s">
        <v>207</v>
      </c>
      <c r="R57" s="85"/>
      <c r="S57" s="85"/>
      <c r="T57" s="85"/>
      <c r="U57" s="85"/>
      <c r="V57" s="85"/>
      <c r="W57" s="85"/>
      <c r="X57" s="85"/>
      <c r="Y57" s="85"/>
      <c r="Z57" s="85"/>
    </row>
    <row r="58" spans="1:26" s="86" customFormat="1" ht="90" x14ac:dyDescent="0.25">
      <c r="A58" s="38">
        <v>6</v>
      </c>
      <c r="B58" s="87" t="s">
        <v>198</v>
      </c>
      <c r="C58" s="88" t="s">
        <v>198</v>
      </c>
      <c r="D58" s="87" t="s">
        <v>205</v>
      </c>
      <c r="E58" s="82">
        <v>6041003</v>
      </c>
      <c r="F58" s="83" t="s">
        <v>127</v>
      </c>
      <c r="G58" s="83"/>
      <c r="H58" s="83">
        <v>40274</v>
      </c>
      <c r="I58" s="84">
        <v>40543</v>
      </c>
      <c r="J58" s="84"/>
      <c r="K58" s="84"/>
      <c r="L58" s="84">
        <v>8</v>
      </c>
      <c r="M58" s="75">
        <v>0</v>
      </c>
      <c r="N58" s="75"/>
      <c r="O58" s="20">
        <v>40000000</v>
      </c>
      <c r="P58" s="20"/>
      <c r="Q58" s="127" t="s">
        <v>208</v>
      </c>
      <c r="R58" s="85"/>
      <c r="S58" s="85"/>
      <c r="T58" s="85"/>
      <c r="U58" s="85"/>
      <c r="V58" s="85"/>
      <c r="W58" s="85"/>
      <c r="X58" s="85"/>
      <c r="Y58" s="85"/>
      <c r="Z58" s="85"/>
    </row>
    <row r="59" spans="1:26" s="86" customFormat="1" ht="90" x14ac:dyDescent="0.25">
      <c r="A59" s="38">
        <v>7</v>
      </c>
      <c r="B59" s="87" t="s">
        <v>198</v>
      </c>
      <c r="C59" s="88" t="s">
        <v>198</v>
      </c>
      <c r="D59" s="87" t="s">
        <v>205</v>
      </c>
      <c r="E59" s="82">
        <v>14041101</v>
      </c>
      <c r="F59" s="83" t="s">
        <v>127</v>
      </c>
      <c r="G59" s="83"/>
      <c r="H59" s="83">
        <v>40647</v>
      </c>
      <c r="I59" s="84">
        <v>40891</v>
      </c>
      <c r="J59" s="84"/>
      <c r="K59" s="84"/>
      <c r="L59" s="84">
        <v>8</v>
      </c>
      <c r="M59" s="75">
        <v>0</v>
      </c>
      <c r="N59" s="75"/>
      <c r="O59" s="20">
        <v>23000000</v>
      </c>
      <c r="P59" s="20"/>
      <c r="Q59" s="127" t="s">
        <v>208</v>
      </c>
      <c r="R59" s="85"/>
      <c r="S59" s="85"/>
      <c r="T59" s="85"/>
      <c r="U59" s="85"/>
      <c r="V59" s="85"/>
      <c r="W59" s="85"/>
      <c r="X59" s="85"/>
      <c r="Y59" s="85"/>
      <c r="Z59" s="85"/>
    </row>
    <row r="60" spans="1:26" s="86" customFormat="1" x14ac:dyDescent="0.25">
      <c r="A60" s="38">
        <v>8</v>
      </c>
      <c r="B60" s="87"/>
      <c r="C60" s="88"/>
      <c r="D60" s="87"/>
      <c r="E60" s="82"/>
      <c r="F60" s="83"/>
      <c r="G60" s="83"/>
      <c r="H60" s="83"/>
      <c r="I60" s="84"/>
      <c r="J60" s="84"/>
      <c r="K60" s="84"/>
      <c r="L60" s="84"/>
      <c r="M60" s="75"/>
      <c r="N60" s="75"/>
      <c r="O60" s="20"/>
      <c r="P60" s="20"/>
      <c r="Q60" s="127"/>
      <c r="R60" s="85"/>
      <c r="S60" s="85"/>
      <c r="T60" s="85"/>
      <c r="U60" s="85"/>
      <c r="V60" s="85"/>
      <c r="W60" s="85"/>
      <c r="X60" s="85"/>
      <c r="Y60" s="85"/>
      <c r="Z60" s="85"/>
    </row>
    <row r="61" spans="1:26" s="86" customFormat="1" x14ac:dyDescent="0.25">
      <c r="A61" s="38">
        <v>9</v>
      </c>
      <c r="B61" s="87"/>
      <c r="C61" s="87"/>
      <c r="D61" s="87"/>
      <c r="E61" s="155"/>
      <c r="F61" s="83"/>
      <c r="G61" s="126"/>
      <c r="H61" s="90"/>
      <c r="I61" s="84"/>
      <c r="J61" s="84"/>
      <c r="K61" s="75"/>
      <c r="L61" s="156"/>
      <c r="M61" s="75"/>
      <c r="N61" s="75"/>
      <c r="O61" s="20"/>
      <c r="P61" s="20"/>
      <c r="Q61" s="127"/>
      <c r="R61" s="85"/>
      <c r="S61" s="85"/>
      <c r="T61" s="85"/>
      <c r="U61" s="85"/>
      <c r="V61" s="85"/>
      <c r="W61" s="85"/>
      <c r="X61" s="85"/>
      <c r="Y61" s="85"/>
      <c r="Z61" s="85"/>
    </row>
    <row r="62" spans="1:26" s="86" customFormat="1" x14ac:dyDescent="0.25">
      <c r="A62" s="38">
        <v>10</v>
      </c>
      <c r="B62" s="87"/>
      <c r="C62" s="87"/>
      <c r="D62" s="87"/>
      <c r="E62" s="156"/>
      <c r="F62" s="83"/>
      <c r="G62" s="83"/>
      <c r="H62" s="90"/>
      <c r="I62" s="84"/>
      <c r="J62" s="84"/>
      <c r="K62" s="157"/>
      <c r="L62" s="84"/>
      <c r="M62" s="75"/>
      <c r="N62" s="75"/>
      <c r="O62" s="20"/>
      <c r="P62" s="20"/>
      <c r="Q62" s="127"/>
      <c r="R62" s="85"/>
      <c r="S62" s="85"/>
      <c r="T62" s="85"/>
      <c r="U62" s="85"/>
      <c r="V62" s="85"/>
      <c r="W62" s="85"/>
      <c r="X62" s="85"/>
      <c r="Y62" s="85"/>
      <c r="Z62" s="85"/>
    </row>
    <row r="63" spans="1:26" s="86" customFormat="1" x14ac:dyDescent="0.25">
      <c r="A63" s="38">
        <v>11</v>
      </c>
      <c r="B63" s="87"/>
      <c r="C63" s="87"/>
      <c r="D63" s="87"/>
      <c r="E63" s="82"/>
      <c r="F63" s="83"/>
      <c r="G63" s="83"/>
      <c r="H63" s="90"/>
      <c r="I63" s="84"/>
      <c r="J63" s="84"/>
      <c r="K63" s="84"/>
      <c r="L63" s="84"/>
      <c r="M63" s="75"/>
      <c r="N63" s="75"/>
      <c r="O63" s="20"/>
      <c r="P63" s="20"/>
      <c r="Q63" s="127"/>
      <c r="R63" s="85"/>
      <c r="S63" s="85"/>
      <c r="T63" s="85"/>
      <c r="U63" s="85"/>
      <c r="V63" s="85"/>
      <c r="W63" s="85"/>
      <c r="X63" s="85"/>
      <c r="Y63" s="85"/>
      <c r="Z63" s="85"/>
    </row>
    <row r="64" spans="1:26" s="86" customFormat="1" x14ac:dyDescent="0.25">
      <c r="A64" s="38">
        <v>12</v>
      </c>
      <c r="B64" s="87"/>
      <c r="C64" s="88"/>
      <c r="D64" s="87"/>
      <c r="E64" s="82"/>
      <c r="F64" s="83"/>
      <c r="G64" s="83"/>
      <c r="H64" s="83"/>
      <c r="I64" s="84"/>
      <c r="J64" s="84"/>
      <c r="K64" s="84"/>
      <c r="L64" s="84"/>
      <c r="M64" s="75"/>
      <c r="N64" s="75"/>
      <c r="O64" s="20"/>
      <c r="P64" s="20"/>
      <c r="Q64" s="127"/>
      <c r="R64" s="85"/>
      <c r="S64" s="85"/>
      <c r="T64" s="85"/>
      <c r="U64" s="85"/>
      <c r="V64" s="85"/>
      <c r="W64" s="85"/>
      <c r="X64" s="85"/>
      <c r="Y64" s="85"/>
      <c r="Z64" s="85"/>
    </row>
    <row r="65" spans="1:26" s="86" customFormat="1" x14ac:dyDescent="0.25">
      <c r="A65" s="38">
        <v>13</v>
      </c>
      <c r="B65" s="87"/>
      <c r="C65" s="88"/>
      <c r="D65" s="87"/>
      <c r="E65" s="82"/>
      <c r="F65" s="83"/>
      <c r="G65" s="83"/>
      <c r="H65" s="83"/>
      <c r="I65" s="84"/>
      <c r="J65" s="84"/>
      <c r="K65" s="84"/>
      <c r="L65" s="84"/>
      <c r="M65" s="75"/>
      <c r="N65" s="75"/>
      <c r="O65" s="20"/>
      <c r="P65" s="20"/>
      <c r="Q65" s="127"/>
      <c r="R65" s="85"/>
      <c r="S65" s="85"/>
      <c r="T65" s="85"/>
      <c r="U65" s="85"/>
      <c r="V65" s="85"/>
      <c r="W65" s="85"/>
      <c r="X65" s="85"/>
      <c r="Y65" s="85"/>
      <c r="Z65" s="85"/>
    </row>
    <row r="66" spans="1:26" s="86" customFormat="1" x14ac:dyDescent="0.25">
      <c r="A66" s="38">
        <v>14</v>
      </c>
      <c r="B66" s="87"/>
      <c r="C66" s="88"/>
      <c r="D66" s="87"/>
      <c r="E66" s="82"/>
      <c r="F66" s="83"/>
      <c r="G66" s="83"/>
      <c r="H66" s="83"/>
      <c r="I66" s="84"/>
      <c r="J66" s="84"/>
      <c r="K66" s="84"/>
      <c r="L66" s="84"/>
      <c r="M66" s="75"/>
      <c r="N66" s="75"/>
      <c r="O66" s="20"/>
      <c r="P66" s="20"/>
      <c r="Q66" s="127"/>
      <c r="R66" s="85"/>
      <c r="S66" s="85"/>
      <c r="T66" s="85"/>
      <c r="U66" s="85"/>
      <c r="V66" s="85"/>
      <c r="W66" s="85"/>
      <c r="X66" s="85"/>
      <c r="Y66" s="85"/>
      <c r="Z66" s="85"/>
    </row>
    <row r="67" spans="1:26" s="86" customFormat="1" x14ac:dyDescent="0.25">
      <c r="A67" s="38">
        <v>15</v>
      </c>
      <c r="B67" s="87"/>
      <c r="C67" s="88"/>
      <c r="D67" s="87"/>
      <c r="E67" s="82"/>
      <c r="F67" s="83"/>
      <c r="G67" s="83"/>
      <c r="H67" s="83"/>
      <c r="I67" s="84"/>
      <c r="J67" s="84"/>
      <c r="K67" s="84"/>
      <c r="L67" s="84"/>
      <c r="M67" s="75"/>
      <c r="N67" s="75"/>
      <c r="O67" s="20"/>
      <c r="P67" s="20"/>
      <c r="Q67" s="127"/>
      <c r="R67" s="85"/>
      <c r="S67" s="85"/>
      <c r="T67" s="85"/>
      <c r="U67" s="85"/>
      <c r="V67" s="85"/>
      <c r="W67" s="85"/>
      <c r="X67" s="85"/>
      <c r="Y67" s="85"/>
      <c r="Z67" s="85"/>
    </row>
    <row r="68" spans="1:26" s="86" customFormat="1" x14ac:dyDescent="0.25">
      <c r="A68" s="38">
        <v>16</v>
      </c>
      <c r="B68" s="87"/>
      <c r="C68" s="88"/>
      <c r="D68" s="87"/>
      <c r="E68" s="82"/>
      <c r="F68" s="83"/>
      <c r="G68" s="83"/>
      <c r="H68" s="83"/>
      <c r="I68" s="84"/>
      <c r="J68" s="84"/>
      <c r="K68" s="84"/>
      <c r="L68" s="84"/>
      <c r="M68" s="75"/>
      <c r="N68" s="75"/>
      <c r="O68" s="20"/>
      <c r="P68" s="20"/>
      <c r="Q68" s="127"/>
      <c r="R68" s="85"/>
      <c r="S68" s="85"/>
      <c r="T68" s="85"/>
      <c r="U68" s="85"/>
      <c r="V68" s="85"/>
      <c r="W68" s="85"/>
      <c r="X68" s="85"/>
      <c r="Y68" s="85"/>
      <c r="Z68" s="85"/>
    </row>
    <row r="69" spans="1:26" s="86" customFormat="1" x14ac:dyDescent="0.25">
      <c r="A69" s="38"/>
      <c r="B69" s="39" t="s">
        <v>16</v>
      </c>
      <c r="C69" s="88"/>
      <c r="D69" s="87"/>
      <c r="E69" s="82"/>
      <c r="F69" s="83"/>
      <c r="G69" s="83"/>
      <c r="H69" s="83"/>
      <c r="I69" s="84"/>
      <c r="J69" s="84"/>
      <c r="K69" s="89">
        <f t="shared" ref="K69" si="1">SUM(K53:K60)</f>
        <v>0</v>
      </c>
      <c r="L69" s="89">
        <f t="shared" ref="L69:N69" si="2">SUM(L53:L60)</f>
        <v>38.5</v>
      </c>
      <c r="M69" s="125">
        <f t="shared" si="2"/>
        <v>1266</v>
      </c>
      <c r="N69" s="89">
        <f t="shared" si="2"/>
        <v>0</v>
      </c>
      <c r="O69" s="20"/>
      <c r="P69" s="20"/>
      <c r="Q69" s="128"/>
    </row>
    <row r="70" spans="1:26" s="21" customFormat="1" x14ac:dyDescent="0.25">
      <c r="E70" s="22"/>
    </row>
    <row r="71" spans="1:26" s="21" customFormat="1" x14ac:dyDescent="0.25">
      <c r="B71" s="237" t="s">
        <v>28</v>
      </c>
      <c r="C71" s="237" t="s">
        <v>27</v>
      </c>
      <c r="D71" s="239" t="s">
        <v>34</v>
      </c>
      <c r="E71" s="239"/>
    </row>
    <row r="72" spans="1:26" s="21" customFormat="1" x14ac:dyDescent="0.25">
      <c r="B72" s="238"/>
      <c r="C72" s="238"/>
      <c r="D72" s="148" t="s">
        <v>23</v>
      </c>
      <c r="E72" s="45" t="s">
        <v>24</v>
      </c>
    </row>
    <row r="73" spans="1:26" s="21" customFormat="1" ht="30.6" customHeight="1" x14ac:dyDescent="0.25">
      <c r="B73" s="43" t="s">
        <v>21</v>
      </c>
      <c r="C73" s="44">
        <f>+K69</f>
        <v>0</v>
      </c>
      <c r="D73" s="42"/>
      <c r="E73" s="42"/>
      <c r="F73" s="23"/>
      <c r="G73" s="23"/>
      <c r="H73" s="23"/>
      <c r="I73" s="23"/>
      <c r="J73" s="23"/>
      <c r="K73" s="23"/>
      <c r="L73" s="23"/>
      <c r="M73" s="23"/>
    </row>
    <row r="74" spans="1:26" s="21" customFormat="1" ht="30" customHeight="1" x14ac:dyDescent="0.25">
      <c r="B74" s="43" t="s">
        <v>25</v>
      </c>
      <c r="C74" s="44">
        <f>+M69</f>
        <v>1266</v>
      </c>
      <c r="D74" s="42"/>
      <c r="E74" s="42"/>
    </row>
    <row r="75" spans="1:26" s="21" customFormat="1" x14ac:dyDescent="0.25">
      <c r="B75" s="24"/>
      <c r="C75" s="240"/>
      <c r="D75" s="240"/>
      <c r="E75" s="240"/>
      <c r="F75" s="240"/>
      <c r="G75" s="240"/>
      <c r="H75" s="240"/>
      <c r="I75" s="240"/>
      <c r="J75" s="240"/>
      <c r="K75" s="240"/>
      <c r="L75" s="240"/>
      <c r="M75" s="240"/>
      <c r="N75" s="240"/>
    </row>
    <row r="76" spans="1:26" ht="28.15" customHeight="1" thickBot="1" x14ac:dyDescent="0.3"/>
    <row r="77" spans="1:26" ht="27" thickBot="1" x14ac:dyDescent="0.3">
      <c r="B77" s="241" t="s">
        <v>93</v>
      </c>
      <c r="C77" s="241"/>
      <c r="D77" s="241"/>
      <c r="E77" s="241"/>
      <c r="F77" s="241"/>
      <c r="G77" s="241"/>
      <c r="H77" s="241"/>
      <c r="I77" s="241"/>
      <c r="J77" s="241"/>
      <c r="K77" s="241"/>
      <c r="L77" s="241"/>
      <c r="M77" s="241"/>
      <c r="N77" s="241"/>
    </row>
    <row r="80" spans="1:26" ht="140.25" customHeight="1" x14ac:dyDescent="0.25">
      <c r="B80" s="93" t="s">
        <v>140</v>
      </c>
      <c r="C80" s="49" t="s">
        <v>2</v>
      </c>
      <c r="D80" s="49" t="s">
        <v>95</v>
      </c>
      <c r="E80" s="49" t="s">
        <v>94</v>
      </c>
      <c r="F80" s="49" t="s">
        <v>96</v>
      </c>
      <c r="G80" s="49" t="s">
        <v>97</v>
      </c>
      <c r="H80" s="49" t="s">
        <v>98</v>
      </c>
      <c r="I80" s="49" t="s">
        <v>99</v>
      </c>
      <c r="J80" s="49" t="s">
        <v>100</v>
      </c>
      <c r="K80" s="49" t="s">
        <v>101</v>
      </c>
      <c r="L80" s="49" t="s">
        <v>102</v>
      </c>
      <c r="M80" s="68" t="s">
        <v>103</v>
      </c>
      <c r="N80" s="68" t="s">
        <v>104</v>
      </c>
      <c r="O80" s="228" t="s">
        <v>3</v>
      </c>
      <c r="P80" s="230"/>
      <c r="Q80" s="49" t="s">
        <v>18</v>
      </c>
    </row>
    <row r="81" spans="2:17" ht="30" x14ac:dyDescent="0.25">
      <c r="B81" s="2" t="s">
        <v>209</v>
      </c>
      <c r="C81" s="145" t="s">
        <v>210</v>
      </c>
      <c r="D81" s="70" t="s">
        <v>211</v>
      </c>
      <c r="E81" s="4">
        <v>90</v>
      </c>
      <c r="F81" s="3" t="s">
        <v>212</v>
      </c>
      <c r="G81" s="3" t="s">
        <v>128</v>
      </c>
      <c r="H81" s="3" t="s">
        <v>212</v>
      </c>
      <c r="I81" s="69" t="s">
        <v>212</v>
      </c>
      <c r="J81" s="69" t="s">
        <v>127</v>
      </c>
      <c r="K81" s="94" t="s">
        <v>128</v>
      </c>
      <c r="L81" s="94" t="s">
        <v>127</v>
      </c>
      <c r="M81" s="94" t="s">
        <v>127</v>
      </c>
      <c r="N81" s="94" t="s">
        <v>127</v>
      </c>
      <c r="O81" s="231" t="s">
        <v>213</v>
      </c>
      <c r="P81" s="232"/>
      <c r="Q81" s="94" t="s">
        <v>128</v>
      </c>
    </row>
    <row r="82" spans="2:17" ht="30" x14ac:dyDescent="0.25">
      <c r="B82" s="2" t="s">
        <v>214</v>
      </c>
      <c r="C82" s="2" t="s">
        <v>210</v>
      </c>
      <c r="D82" s="70" t="s">
        <v>215</v>
      </c>
      <c r="E82" s="4">
        <v>110</v>
      </c>
      <c r="F82" s="3" t="s">
        <v>212</v>
      </c>
      <c r="G82" s="3" t="s">
        <v>128</v>
      </c>
      <c r="H82" s="3" t="s">
        <v>212</v>
      </c>
      <c r="I82" s="69" t="s">
        <v>212</v>
      </c>
      <c r="J82" s="69" t="s">
        <v>127</v>
      </c>
      <c r="K82" s="94" t="s">
        <v>128</v>
      </c>
      <c r="L82" s="94" t="s">
        <v>127</v>
      </c>
      <c r="M82" s="94" t="s">
        <v>127</v>
      </c>
      <c r="N82" s="94" t="s">
        <v>127</v>
      </c>
      <c r="O82" s="231" t="s">
        <v>213</v>
      </c>
      <c r="P82" s="232"/>
      <c r="Q82" s="94" t="s">
        <v>128</v>
      </c>
    </row>
    <row r="83" spans="2:17" ht="45" x14ac:dyDescent="0.25">
      <c r="B83" s="2" t="s">
        <v>216</v>
      </c>
      <c r="C83" s="2" t="s">
        <v>210</v>
      </c>
      <c r="D83" s="70" t="s">
        <v>217</v>
      </c>
      <c r="E83" s="4">
        <v>90</v>
      </c>
      <c r="F83" s="3" t="s">
        <v>212</v>
      </c>
      <c r="G83" s="3" t="s">
        <v>128</v>
      </c>
      <c r="H83" s="3" t="s">
        <v>212</v>
      </c>
      <c r="I83" s="69" t="s">
        <v>212</v>
      </c>
      <c r="J83" s="69" t="s">
        <v>127</v>
      </c>
      <c r="K83" s="94" t="s">
        <v>127</v>
      </c>
      <c r="L83" s="94" t="s">
        <v>127</v>
      </c>
      <c r="M83" s="94" t="s">
        <v>127</v>
      </c>
      <c r="N83" s="94" t="s">
        <v>127</v>
      </c>
      <c r="O83" s="231" t="s">
        <v>68</v>
      </c>
      <c r="P83" s="232"/>
      <c r="Q83" s="94" t="s">
        <v>127</v>
      </c>
    </row>
    <row r="84" spans="2:17" ht="45" x14ac:dyDescent="0.25">
      <c r="B84" s="2" t="s">
        <v>218</v>
      </c>
      <c r="C84" s="2" t="s">
        <v>210</v>
      </c>
      <c r="D84" s="70" t="s">
        <v>219</v>
      </c>
      <c r="E84" s="4">
        <v>84</v>
      </c>
      <c r="F84" s="3" t="s">
        <v>212</v>
      </c>
      <c r="G84" s="3" t="s">
        <v>128</v>
      </c>
      <c r="H84" s="3" t="s">
        <v>212</v>
      </c>
      <c r="I84" s="69" t="s">
        <v>212</v>
      </c>
      <c r="J84" s="69" t="s">
        <v>127</v>
      </c>
      <c r="K84" s="94" t="s">
        <v>127</v>
      </c>
      <c r="L84" s="94" t="s">
        <v>127</v>
      </c>
      <c r="M84" s="94" t="s">
        <v>127</v>
      </c>
      <c r="N84" s="94" t="s">
        <v>127</v>
      </c>
      <c r="O84" s="231" t="s">
        <v>68</v>
      </c>
      <c r="P84" s="232"/>
      <c r="Q84" s="94" t="s">
        <v>127</v>
      </c>
    </row>
    <row r="85" spans="2:17" ht="60" x14ac:dyDescent="0.25">
      <c r="B85" s="2" t="s">
        <v>220</v>
      </c>
      <c r="C85" s="2" t="s">
        <v>210</v>
      </c>
      <c r="D85" s="70" t="s">
        <v>221</v>
      </c>
      <c r="E85" s="4">
        <v>50</v>
      </c>
      <c r="F85" s="3" t="s">
        <v>212</v>
      </c>
      <c r="G85" s="3" t="s">
        <v>128</v>
      </c>
      <c r="H85" s="3" t="s">
        <v>212</v>
      </c>
      <c r="I85" s="69" t="s">
        <v>212</v>
      </c>
      <c r="J85" s="69" t="s">
        <v>127</v>
      </c>
      <c r="K85" s="94" t="s">
        <v>128</v>
      </c>
      <c r="L85" s="94" t="s">
        <v>127</v>
      </c>
      <c r="M85" s="94" t="s">
        <v>128</v>
      </c>
      <c r="N85" s="94" t="s">
        <v>127</v>
      </c>
      <c r="O85" s="231" t="s">
        <v>222</v>
      </c>
      <c r="P85" s="232"/>
      <c r="Q85" s="94" t="s">
        <v>128</v>
      </c>
    </row>
    <row r="86" spans="2:17" ht="45" x14ac:dyDescent="0.25">
      <c r="B86" s="2" t="s">
        <v>223</v>
      </c>
      <c r="C86" s="2" t="s">
        <v>224</v>
      </c>
      <c r="D86" s="70" t="s">
        <v>225</v>
      </c>
      <c r="E86" s="4">
        <v>205</v>
      </c>
      <c r="F86" s="3" t="s">
        <v>212</v>
      </c>
      <c r="G86" s="3" t="s">
        <v>212</v>
      </c>
      <c r="H86" s="3" t="s">
        <v>128</v>
      </c>
      <c r="I86" s="69" t="s">
        <v>212</v>
      </c>
      <c r="J86" s="69" t="s">
        <v>127</v>
      </c>
      <c r="K86" s="94" t="s">
        <v>127</v>
      </c>
      <c r="L86" s="94" t="s">
        <v>127</v>
      </c>
      <c r="M86" s="94" t="s">
        <v>127</v>
      </c>
      <c r="N86" s="94" t="s">
        <v>127</v>
      </c>
      <c r="O86" s="231" t="s">
        <v>226</v>
      </c>
      <c r="P86" s="232"/>
      <c r="Q86" s="94" t="s">
        <v>128</v>
      </c>
    </row>
    <row r="87" spans="2:17" ht="45" x14ac:dyDescent="0.25">
      <c r="B87" s="2" t="s">
        <v>227</v>
      </c>
      <c r="C87" s="2" t="s">
        <v>224</v>
      </c>
      <c r="D87" s="70" t="s">
        <v>228</v>
      </c>
      <c r="E87" s="4">
        <v>300</v>
      </c>
      <c r="F87" s="3" t="s">
        <v>212</v>
      </c>
      <c r="G87" s="3" t="s">
        <v>212</v>
      </c>
      <c r="H87" s="3" t="s">
        <v>128</v>
      </c>
      <c r="I87" s="69" t="s">
        <v>212</v>
      </c>
      <c r="J87" s="69" t="s">
        <v>127</v>
      </c>
      <c r="K87" s="94" t="s">
        <v>127</v>
      </c>
      <c r="L87" s="94" t="s">
        <v>127</v>
      </c>
      <c r="M87" s="94" t="s">
        <v>127</v>
      </c>
      <c r="N87" s="94" t="s">
        <v>127</v>
      </c>
      <c r="O87" s="231" t="s">
        <v>226</v>
      </c>
      <c r="P87" s="232"/>
      <c r="Q87" s="94" t="s">
        <v>128</v>
      </c>
    </row>
    <row r="88" spans="2:17" s="158" customFormat="1" ht="60" x14ac:dyDescent="0.25">
      <c r="B88" s="159" t="s">
        <v>229</v>
      </c>
      <c r="C88" s="159" t="s">
        <v>224</v>
      </c>
      <c r="D88" s="160" t="s">
        <v>230</v>
      </c>
      <c r="E88" s="161">
        <v>130</v>
      </c>
      <c r="F88" s="162"/>
      <c r="G88" s="162"/>
      <c r="H88" s="162"/>
      <c r="I88" s="159"/>
      <c r="J88" s="159"/>
      <c r="K88" s="163"/>
      <c r="L88" s="163"/>
      <c r="M88" s="163"/>
      <c r="N88" s="163"/>
      <c r="O88" s="235" t="s">
        <v>231</v>
      </c>
      <c r="P88" s="236"/>
      <c r="Q88" s="163"/>
    </row>
    <row r="89" spans="2:17" s="158" customFormat="1" ht="60" x14ac:dyDescent="0.25">
      <c r="B89" s="159" t="s">
        <v>232</v>
      </c>
      <c r="C89" s="159" t="s">
        <v>224</v>
      </c>
      <c r="D89" s="160" t="s">
        <v>233</v>
      </c>
      <c r="E89" s="161">
        <v>60</v>
      </c>
      <c r="F89" s="162"/>
      <c r="G89" s="162"/>
      <c r="H89" s="162"/>
      <c r="I89" s="159"/>
      <c r="J89" s="159"/>
      <c r="K89" s="163"/>
      <c r="L89" s="163"/>
      <c r="M89" s="163"/>
      <c r="N89" s="163"/>
      <c r="O89" s="235" t="s">
        <v>231</v>
      </c>
      <c r="P89" s="236"/>
      <c r="Q89" s="163"/>
    </row>
    <row r="90" spans="2:17" s="158" customFormat="1" ht="30" x14ac:dyDescent="0.25">
      <c r="B90" s="159" t="s">
        <v>234</v>
      </c>
      <c r="C90" s="159" t="s">
        <v>210</v>
      </c>
      <c r="D90" s="160" t="s">
        <v>235</v>
      </c>
      <c r="E90" s="161">
        <v>67</v>
      </c>
      <c r="F90" s="162"/>
      <c r="G90" s="162"/>
      <c r="H90" s="162"/>
      <c r="I90" s="159"/>
      <c r="J90" s="159"/>
      <c r="K90" s="163"/>
      <c r="L90" s="163"/>
      <c r="M90" s="163"/>
      <c r="N90" s="163"/>
      <c r="O90" s="235" t="s">
        <v>231</v>
      </c>
      <c r="P90" s="236"/>
      <c r="Q90" s="163"/>
    </row>
    <row r="91" spans="2:17" s="158" customFormat="1" ht="45" x14ac:dyDescent="0.25">
      <c r="B91" s="159" t="s">
        <v>236</v>
      </c>
      <c r="C91" s="159" t="s">
        <v>210</v>
      </c>
      <c r="D91" s="160" t="s">
        <v>237</v>
      </c>
      <c r="E91" s="161">
        <v>105</v>
      </c>
      <c r="F91" s="162"/>
      <c r="G91" s="162"/>
      <c r="H91" s="162"/>
      <c r="I91" s="159"/>
      <c r="J91" s="159"/>
      <c r="K91" s="163"/>
      <c r="L91" s="163"/>
      <c r="M91" s="163"/>
      <c r="N91" s="163"/>
      <c r="O91" s="235" t="s">
        <v>231</v>
      </c>
      <c r="P91" s="236"/>
      <c r="Q91" s="163"/>
    </row>
    <row r="92" spans="2:17" s="158" customFormat="1" ht="60" x14ac:dyDescent="0.25">
      <c r="B92" s="159" t="s">
        <v>238</v>
      </c>
      <c r="C92" s="159" t="s">
        <v>210</v>
      </c>
      <c r="D92" s="160" t="s">
        <v>239</v>
      </c>
      <c r="E92" s="161">
        <v>100</v>
      </c>
      <c r="F92" s="162"/>
      <c r="G92" s="162"/>
      <c r="H92" s="162"/>
      <c r="I92" s="159"/>
      <c r="J92" s="159"/>
      <c r="K92" s="163"/>
      <c r="L92" s="163"/>
      <c r="M92" s="163"/>
      <c r="N92" s="163"/>
      <c r="O92" s="235" t="s">
        <v>231</v>
      </c>
      <c r="P92" s="236"/>
      <c r="Q92" s="163"/>
    </row>
    <row r="93" spans="2:17" s="158" customFormat="1" ht="45" x14ac:dyDescent="0.25">
      <c r="B93" s="159" t="s">
        <v>240</v>
      </c>
      <c r="C93" s="159" t="s">
        <v>210</v>
      </c>
      <c r="D93" s="160" t="s">
        <v>241</v>
      </c>
      <c r="E93" s="161">
        <v>136</v>
      </c>
      <c r="F93" s="162"/>
      <c r="G93" s="162"/>
      <c r="H93" s="162"/>
      <c r="I93" s="159"/>
      <c r="J93" s="159"/>
      <c r="K93" s="163"/>
      <c r="L93" s="163"/>
      <c r="M93" s="163"/>
      <c r="N93" s="163"/>
      <c r="O93" s="235" t="s">
        <v>231</v>
      </c>
      <c r="P93" s="236"/>
      <c r="Q93" s="163"/>
    </row>
    <row r="94" spans="2:17" s="164" customFormat="1" ht="98.25" customHeight="1" x14ac:dyDescent="0.25">
      <c r="B94" s="165" t="s">
        <v>242</v>
      </c>
      <c r="C94" s="165" t="s">
        <v>210</v>
      </c>
      <c r="D94" s="166" t="s">
        <v>243</v>
      </c>
      <c r="E94" s="167">
        <v>50</v>
      </c>
      <c r="F94" s="168">
        <v>50</v>
      </c>
      <c r="G94" s="167" t="s">
        <v>244</v>
      </c>
      <c r="H94" s="167" t="s">
        <v>244</v>
      </c>
      <c r="I94" s="167" t="s">
        <v>244</v>
      </c>
      <c r="J94" s="167" t="s">
        <v>244</v>
      </c>
      <c r="K94" s="165" t="s">
        <v>244</v>
      </c>
      <c r="L94" s="165" t="s">
        <v>244</v>
      </c>
      <c r="M94" s="165" t="s">
        <v>244</v>
      </c>
      <c r="N94" s="165" t="s">
        <v>244</v>
      </c>
      <c r="O94" s="242" t="s">
        <v>244</v>
      </c>
      <c r="P94" s="243"/>
      <c r="Q94" s="165" t="s">
        <v>244</v>
      </c>
    </row>
    <row r="95" spans="2:17" ht="45" x14ac:dyDescent="0.25">
      <c r="B95" s="2" t="s">
        <v>245</v>
      </c>
      <c r="C95" s="2" t="s">
        <v>210</v>
      </c>
      <c r="D95" s="70" t="s">
        <v>246</v>
      </c>
      <c r="E95" s="4">
        <v>122</v>
      </c>
      <c r="F95" s="3" t="s">
        <v>212</v>
      </c>
      <c r="G95" s="3" t="s">
        <v>128</v>
      </c>
      <c r="H95" s="3" t="s">
        <v>212</v>
      </c>
      <c r="I95" s="69" t="s">
        <v>212</v>
      </c>
      <c r="J95" s="69" t="s">
        <v>127</v>
      </c>
      <c r="K95" s="94" t="s">
        <v>127</v>
      </c>
      <c r="L95" s="94" t="s">
        <v>127</v>
      </c>
      <c r="M95" s="94" t="s">
        <v>127</v>
      </c>
      <c r="N95" s="94" t="s">
        <v>127</v>
      </c>
      <c r="O95" s="231" t="s">
        <v>68</v>
      </c>
      <c r="P95" s="232"/>
      <c r="Q95" s="94" t="s">
        <v>127</v>
      </c>
    </row>
    <row r="96" spans="2:17" ht="45" x14ac:dyDescent="0.25">
      <c r="B96" s="2" t="s">
        <v>247</v>
      </c>
      <c r="C96" s="2" t="s">
        <v>210</v>
      </c>
      <c r="D96" s="70" t="s">
        <v>248</v>
      </c>
      <c r="E96" s="4">
        <v>110</v>
      </c>
      <c r="F96" s="3" t="s">
        <v>212</v>
      </c>
      <c r="G96" s="3" t="s">
        <v>128</v>
      </c>
      <c r="H96" s="3" t="s">
        <v>212</v>
      </c>
      <c r="I96" s="69" t="s">
        <v>212</v>
      </c>
      <c r="J96" s="69" t="s">
        <v>127</v>
      </c>
      <c r="K96" s="94" t="s">
        <v>128</v>
      </c>
      <c r="L96" s="94" t="s">
        <v>127</v>
      </c>
      <c r="M96" s="94" t="s">
        <v>127</v>
      </c>
      <c r="N96" s="94" t="s">
        <v>127</v>
      </c>
      <c r="O96" s="231" t="s">
        <v>249</v>
      </c>
      <c r="P96" s="232"/>
      <c r="Q96" s="94" t="s">
        <v>128</v>
      </c>
    </row>
    <row r="97" spans="2:17" ht="45" x14ac:dyDescent="0.25">
      <c r="B97" s="2" t="s">
        <v>250</v>
      </c>
      <c r="C97" s="2" t="s">
        <v>210</v>
      </c>
      <c r="D97" s="70" t="s">
        <v>251</v>
      </c>
      <c r="E97" s="4">
        <v>20</v>
      </c>
      <c r="F97" s="3" t="s">
        <v>212</v>
      </c>
      <c r="G97" s="3" t="s">
        <v>128</v>
      </c>
      <c r="H97" s="3" t="s">
        <v>212</v>
      </c>
      <c r="I97" s="69" t="s">
        <v>212</v>
      </c>
      <c r="J97" s="69" t="s">
        <v>127</v>
      </c>
      <c r="K97" s="94" t="s">
        <v>127</v>
      </c>
      <c r="L97" s="94" t="s">
        <v>127</v>
      </c>
      <c r="M97" s="94" t="s">
        <v>127</v>
      </c>
      <c r="N97" s="94" t="s">
        <v>127</v>
      </c>
      <c r="O97" s="231" t="s">
        <v>68</v>
      </c>
      <c r="P97" s="232"/>
      <c r="Q97" s="94" t="s">
        <v>127</v>
      </c>
    </row>
    <row r="98" spans="2:17" x14ac:dyDescent="0.25">
      <c r="B98" s="94"/>
      <c r="C98" s="94"/>
      <c r="D98" s="50"/>
      <c r="E98" s="94"/>
      <c r="F98" s="94"/>
      <c r="G98" s="94"/>
      <c r="H98" s="94"/>
      <c r="I98" s="94"/>
      <c r="J98" s="94"/>
      <c r="K98" s="94"/>
      <c r="L98" s="94"/>
      <c r="M98" s="94"/>
      <c r="N98" s="94"/>
      <c r="O98" s="231"/>
      <c r="P98" s="232"/>
      <c r="Q98" s="94"/>
    </row>
    <row r="99" spans="2:17" x14ac:dyDescent="0.25">
      <c r="B99" s="6" t="s">
        <v>1</v>
      </c>
      <c r="D99" s="169"/>
    </row>
    <row r="100" spans="2:17" x14ac:dyDescent="0.25">
      <c r="B100" s="6" t="s">
        <v>37</v>
      </c>
    </row>
    <row r="101" spans="2:17" x14ac:dyDescent="0.25">
      <c r="B101" s="6" t="s">
        <v>61</v>
      </c>
    </row>
    <row r="103" spans="2:17" ht="15.75" thickBot="1" x14ac:dyDescent="0.3"/>
    <row r="104" spans="2:17" ht="27" thickBot="1" x14ac:dyDescent="0.3">
      <c r="B104" s="222" t="s">
        <v>38</v>
      </c>
      <c r="C104" s="223"/>
      <c r="D104" s="223"/>
      <c r="E104" s="223"/>
      <c r="F104" s="223"/>
      <c r="G104" s="223"/>
      <c r="H104" s="223"/>
      <c r="I104" s="223"/>
      <c r="J104" s="223"/>
      <c r="K104" s="223"/>
      <c r="L104" s="223"/>
      <c r="M104" s="223"/>
      <c r="N104" s="224"/>
    </row>
    <row r="109" spans="2:17" ht="76.5" customHeight="1" x14ac:dyDescent="0.25">
      <c r="B109" s="93" t="s">
        <v>0</v>
      </c>
      <c r="C109" s="93" t="s">
        <v>39</v>
      </c>
      <c r="D109" s="93" t="s">
        <v>40</v>
      </c>
      <c r="E109" s="93" t="s">
        <v>105</v>
      </c>
      <c r="F109" s="93" t="s">
        <v>107</v>
      </c>
      <c r="G109" s="93" t="s">
        <v>108</v>
      </c>
      <c r="H109" s="93" t="s">
        <v>109</v>
      </c>
      <c r="I109" s="93" t="s">
        <v>106</v>
      </c>
      <c r="J109" s="228" t="s">
        <v>110</v>
      </c>
      <c r="K109" s="229"/>
      <c r="L109" s="230"/>
      <c r="M109" s="93" t="s">
        <v>114</v>
      </c>
      <c r="N109" s="93" t="s">
        <v>41</v>
      </c>
      <c r="O109" s="93" t="s">
        <v>252</v>
      </c>
      <c r="P109" s="228" t="s">
        <v>3</v>
      </c>
      <c r="Q109" s="230"/>
    </row>
    <row r="110" spans="2:17" ht="120" x14ac:dyDescent="0.25">
      <c r="B110" s="170" t="s">
        <v>43</v>
      </c>
      <c r="C110" s="145" t="s">
        <v>253</v>
      </c>
      <c r="D110" s="170" t="s">
        <v>254</v>
      </c>
      <c r="E110" s="170">
        <v>30340959</v>
      </c>
      <c r="F110" s="2" t="s">
        <v>255</v>
      </c>
      <c r="G110" s="171" t="s">
        <v>256</v>
      </c>
      <c r="H110" s="171">
        <v>37155</v>
      </c>
      <c r="I110" s="4" t="s">
        <v>212</v>
      </c>
      <c r="J110" s="172" t="s">
        <v>257</v>
      </c>
      <c r="K110" s="173" t="s">
        <v>258</v>
      </c>
      <c r="L110" s="174" t="s">
        <v>259</v>
      </c>
      <c r="M110" s="94" t="s">
        <v>127</v>
      </c>
      <c r="N110" s="94" t="s">
        <v>127</v>
      </c>
      <c r="O110" s="94" t="s">
        <v>128</v>
      </c>
      <c r="P110" s="213" t="s">
        <v>260</v>
      </c>
      <c r="Q110" s="213"/>
    </row>
    <row r="111" spans="2:17" ht="135" x14ac:dyDescent="0.25">
      <c r="B111" s="170" t="s">
        <v>43</v>
      </c>
      <c r="C111" s="145" t="s">
        <v>253</v>
      </c>
      <c r="D111" s="170" t="s">
        <v>261</v>
      </c>
      <c r="E111" s="170">
        <v>10181774</v>
      </c>
      <c r="F111" s="2" t="s">
        <v>262</v>
      </c>
      <c r="G111" s="2" t="s">
        <v>263</v>
      </c>
      <c r="H111" s="175">
        <v>39290</v>
      </c>
      <c r="I111" s="4" t="s">
        <v>127</v>
      </c>
      <c r="J111" s="172" t="s">
        <v>264</v>
      </c>
      <c r="K111" s="174" t="s">
        <v>265</v>
      </c>
      <c r="L111" s="174" t="s">
        <v>266</v>
      </c>
      <c r="M111" s="94" t="s">
        <v>127</v>
      </c>
      <c r="N111" s="94" t="s">
        <v>127</v>
      </c>
      <c r="O111" s="94" t="s">
        <v>127</v>
      </c>
      <c r="P111" s="231" t="s">
        <v>68</v>
      </c>
      <c r="Q111" s="232"/>
    </row>
    <row r="112" spans="2:17" ht="141.75" customHeight="1" x14ac:dyDescent="0.25">
      <c r="B112" s="170" t="s">
        <v>43</v>
      </c>
      <c r="C112" s="145" t="s">
        <v>253</v>
      </c>
      <c r="D112" s="176" t="s">
        <v>267</v>
      </c>
      <c r="E112" s="170">
        <v>1073320204</v>
      </c>
      <c r="F112" s="2" t="s">
        <v>268</v>
      </c>
      <c r="G112" s="145" t="s">
        <v>256</v>
      </c>
      <c r="H112" s="175">
        <v>41020</v>
      </c>
      <c r="I112" s="4" t="s">
        <v>212</v>
      </c>
      <c r="J112" s="172" t="s">
        <v>269</v>
      </c>
      <c r="K112" s="174" t="s">
        <v>270</v>
      </c>
      <c r="L112" s="174" t="s">
        <v>271</v>
      </c>
      <c r="M112" s="94" t="s">
        <v>127</v>
      </c>
      <c r="N112" s="94" t="s">
        <v>127</v>
      </c>
      <c r="O112" s="94" t="s">
        <v>128</v>
      </c>
      <c r="P112" s="231" t="s">
        <v>272</v>
      </c>
      <c r="Q112" s="232"/>
    </row>
    <row r="113" spans="2:17" ht="105" x14ac:dyDescent="0.25">
      <c r="B113" s="170" t="s">
        <v>273</v>
      </c>
      <c r="C113" s="145" t="s">
        <v>253</v>
      </c>
      <c r="D113" s="170" t="s">
        <v>274</v>
      </c>
      <c r="E113" s="170">
        <v>1110521598</v>
      </c>
      <c r="F113" s="2" t="s">
        <v>262</v>
      </c>
      <c r="G113" s="2" t="s">
        <v>275</v>
      </c>
      <c r="H113" s="171">
        <v>41936</v>
      </c>
      <c r="I113" s="2" t="s">
        <v>128</v>
      </c>
      <c r="J113" s="145" t="s">
        <v>276</v>
      </c>
      <c r="K113" s="174" t="s">
        <v>277</v>
      </c>
      <c r="L113" s="70" t="s">
        <v>278</v>
      </c>
      <c r="M113" s="94" t="s">
        <v>127</v>
      </c>
      <c r="N113" s="94" t="s">
        <v>127</v>
      </c>
      <c r="O113" s="94" t="s">
        <v>127</v>
      </c>
      <c r="P113" s="231" t="s">
        <v>279</v>
      </c>
      <c r="Q113" s="232"/>
    </row>
    <row r="114" spans="2:17" s="169" customFormat="1" ht="237.75" customHeight="1" x14ac:dyDescent="0.25">
      <c r="B114" s="177" t="s">
        <v>273</v>
      </c>
      <c r="C114" s="145" t="s">
        <v>253</v>
      </c>
      <c r="D114" s="178" t="s">
        <v>280</v>
      </c>
      <c r="E114" s="177">
        <v>1053780143</v>
      </c>
      <c r="F114" s="145" t="s">
        <v>281</v>
      </c>
      <c r="G114" s="145" t="s">
        <v>282</v>
      </c>
      <c r="H114" s="175">
        <v>41263</v>
      </c>
      <c r="I114" s="70" t="s">
        <v>212</v>
      </c>
      <c r="J114" s="145" t="s">
        <v>283</v>
      </c>
      <c r="K114" s="145" t="s">
        <v>284</v>
      </c>
      <c r="L114" s="70" t="s">
        <v>285</v>
      </c>
      <c r="M114" s="50" t="s">
        <v>127</v>
      </c>
      <c r="N114" s="50" t="s">
        <v>127</v>
      </c>
      <c r="O114" s="50" t="s">
        <v>127</v>
      </c>
      <c r="P114" s="233" t="s">
        <v>291</v>
      </c>
      <c r="Q114" s="234"/>
    </row>
    <row r="115" spans="2:17" ht="135" x14ac:dyDescent="0.25">
      <c r="B115" s="170" t="s">
        <v>273</v>
      </c>
      <c r="C115" s="145" t="s">
        <v>253</v>
      </c>
      <c r="D115" s="170" t="s">
        <v>286</v>
      </c>
      <c r="E115" s="170">
        <v>10186178</v>
      </c>
      <c r="F115" s="2" t="s">
        <v>262</v>
      </c>
      <c r="G115" s="2" t="s">
        <v>287</v>
      </c>
      <c r="H115" s="171">
        <v>39438</v>
      </c>
      <c r="I115" s="4" t="s">
        <v>127</v>
      </c>
      <c r="J115" s="172" t="s">
        <v>288</v>
      </c>
      <c r="K115" s="174" t="s">
        <v>289</v>
      </c>
      <c r="L115" s="174" t="s">
        <v>290</v>
      </c>
      <c r="M115" s="94" t="s">
        <v>127</v>
      </c>
      <c r="N115" s="94"/>
      <c r="O115" s="94"/>
      <c r="P115" s="231"/>
      <c r="Q115" s="232"/>
    </row>
    <row r="116" spans="2:17" x14ac:dyDescent="0.25">
      <c r="B116" s="170"/>
      <c r="C116" s="145"/>
      <c r="D116" s="176"/>
      <c r="E116" s="170"/>
      <c r="F116" s="2"/>
      <c r="G116" s="2"/>
      <c r="H116" s="171"/>
      <c r="I116" s="4"/>
      <c r="J116" s="1"/>
      <c r="K116" s="70"/>
      <c r="L116" s="69"/>
      <c r="M116" s="94"/>
      <c r="N116" s="94"/>
      <c r="O116" s="94"/>
      <c r="P116" s="231"/>
      <c r="Q116" s="232"/>
    </row>
    <row r="117" spans="2:17" x14ac:dyDescent="0.25">
      <c r="B117" s="170"/>
      <c r="C117" s="145"/>
      <c r="D117" s="170"/>
      <c r="E117" s="170"/>
      <c r="F117" s="2"/>
      <c r="G117" s="2"/>
      <c r="H117" s="171"/>
      <c r="I117" s="4"/>
      <c r="J117" s="54"/>
      <c r="K117" s="145"/>
      <c r="L117" s="179"/>
      <c r="M117" s="94"/>
      <c r="N117" s="94"/>
      <c r="O117" s="94"/>
      <c r="P117" s="231"/>
      <c r="Q117" s="232"/>
    </row>
    <row r="118" spans="2:17" x14ac:dyDescent="0.25">
      <c r="B118" s="170"/>
      <c r="C118" s="145"/>
      <c r="D118" s="170"/>
      <c r="E118" s="170"/>
      <c r="F118" s="2"/>
      <c r="G118" s="2"/>
      <c r="H118" s="171"/>
      <c r="I118" s="4"/>
      <c r="J118" s="145"/>
      <c r="K118" s="145"/>
      <c r="L118" s="70"/>
      <c r="M118" s="94"/>
      <c r="N118" s="94"/>
      <c r="O118" s="94"/>
      <c r="P118" s="231"/>
      <c r="Q118" s="232"/>
    </row>
    <row r="120" spans="2:17" ht="15.75" thickBot="1" x14ac:dyDescent="0.3"/>
    <row r="121" spans="2:17" ht="27" thickBot="1" x14ac:dyDescent="0.3">
      <c r="B121" s="222" t="s">
        <v>45</v>
      </c>
      <c r="C121" s="223"/>
      <c r="D121" s="223"/>
      <c r="E121" s="223"/>
      <c r="F121" s="223"/>
      <c r="G121" s="223"/>
      <c r="H121" s="223"/>
      <c r="I121" s="223"/>
      <c r="J121" s="223"/>
      <c r="K121" s="223"/>
      <c r="L121" s="223"/>
      <c r="M121" s="223"/>
      <c r="N121" s="224"/>
    </row>
    <row r="124" spans="2:17" ht="46.15" customHeight="1" x14ac:dyDescent="0.25">
      <c r="B124" s="49" t="s">
        <v>33</v>
      </c>
      <c r="C124" s="49" t="s">
        <v>46</v>
      </c>
      <c r="D124" s="228" t="s">
        <v>3</v>
      </c>
      <c r="E124" s="230"/>
    </row>
    <row r="125" spans="2:17" ht="46.9" customHeight="1" x14ac:dyDescent="0.25">
      <c r="B125" s="50" t="s">
        <v>115</v>
      </c>
      <c r="C125" s="94" t="s">
        <v>127</v>
      </c>
      <c r="D125" s="213"/>
      <c r="E125" s="213"/>
    </row>
    <row r="128" spans="2:17" ht="26.25" x14ac:dyDescent="0.25">
      <c r="B128" s="220" t="s">
        <v>63</v>
      </c>
      <c r="C128" s="221"/>
      <c r="D128" s="221"/>
      <c r="E128" s="221"/>
      <c r="F128" s="221"/>
      <c r="G128" s="221"/>
      <c r="H128" s="221"/>
      <c r="I128" s="221"/>
      <c r="J128" s="221"/>
      <c r="K128" s="221"/>
      <c r="L128" s="221"/>
      <c r="M128" s="221"/>
      <c r="N128" s="221"/>
      <c r="O128" s="221"/>
      <c r="P128" s="221"/>
    </row>
    <row r="130" spans="1:26" ht="15.75" thickBot="1" x14ac:dyDescent="0.3"/>
    <row r="131" spans="1:26" ht="27" thickBot="1" x14ac:dyDescent="0.3">
      <c r="B131" s="222" t="s">
        <v>53</v>
      </c>
      <c r="C131" s="223"/>
      <c r="D131" s="223"/>
      <c r="E131" s="223"/>
      <c r="F131" s="223"/>
      <c r="G131" s="223"/>
      <c r="H131" s="223"/>
      <c r="I131" s="223"/>
      <c r="J131" s="223"/>
      <c r="K131" s="223"/>
      <c r="L131" s="223"/>
      <c r="M131" s="223"/>
      <c r="N131" s="224"/>
    </row>
    <row r="133" spans="1:26" ht="15.75" thickBot="1" x14ac:dyDescent="0.3">
      <c r="M133" s="47"/>
      <c r="N133" s="47"/>
    </row>
    <row r="134" spans="1:26" s="80" customFormat="1" ht="109.5" customHeight="1" x14ac:dyDescent="0.25">
      <c r="B134" s="91" t="s">
        <v>136</v>
      </c>
      <c r="C134" s="91" t="s">
        <v>137</v>
      </c>
      <c r="D134" s="91" t="s">
        <v>138</v>
      </c>
      <c r="E134" s="91" t="s">
        <v>44</v>
      </c>
      <c r="F134" s="91" t="s">
        <v>22</v>
      </c>
      <c r="G134" s="91" t="s">
        <v>92</v>
      </c>
      <c r="H134" s="91" t="s">
        <v>17</v>
      </c>
      <c r="I134" s="91" t="s">
        <v>10</v>
      </c>
      <c r="J134" s="91" t="s">
        <v>31</v>
      </c>
      <c r="K134" s="91" t="s">
        <v>60</v>
      </c>
      <c r="L134" s="91" t="s">
        <v>20</v>
      </c>
      <c r="M134" s="76" t="s">
        <v>26</v>
      </c>
      <c r="N134" s="91" t="s">
        <v>139</v>
      </c>
      <c r="O134" s="91" t="s">
        <v>36</v>
      </c>
      <c r="P134" s="92" t="s">
        <v>11</v>
      </c>
      <c r="Q134" s="92" t="s">
        <v>19</v>
      </c>
    </row>
    <row r="135" spans="1:26" s="86" customFormat="1" x14ac:dyDescent="0.25">
      <c r="A135" s="38">
        <v>1</v>
      </c>
      <c r="B135" s="87"/>
      <c r="C135" s="87"/>
      <c r="D135" s="87"/>
      <c r="E135" s="155"/>
      <c r="F135" s="83"/>
      <c r="G135" s="126"/>
      <c r="H135" s="90"/>
      <c r="I135" s="84"/>
      <c r="J135" s="84"/>
      <c r="K135" s="156"/>
      <c r="L135" s="75"/>
      <c r="M135" s="75"/>
      <c r="N135" s="75"/>
      <c r="O135" s="20"/>
      <c r="P135" s="20"/>
      <c r="Q135" s="127"/>
      <c r="R135" s="85"/>
      <c r="S135" s="85"/>
      <c r="T135" s="85"/>
      <c r="U135" s="85"/>
      <c r="V135" s="85"/>
      <c r="W135" s="85"/>
      <c r="X135" s="85"/>
      <c r="Y135" s="85"/>
      <c r="Z135" s="85"/>
    </row>
    <row r="136" spans="1:26" s="86" customFormat="1" x14ac:dyDescent="0.25">
      <c r="A136" s="38">
        <f>+A135+1</f>
        <v>2</v>
      </c>
      <c r="B136" s="87"/>
      <c r="C136" s="87"/>
      <c r="D136" s="87"/>
      <c r="E136" s="156"/>
      <c r="F136" s="83"/>
      <c r="G136" s="83"/>
      <c r="H136" s="90"/>
      <c r="I136" s="84"/>
      <c r="J136" s="84"/>
      <c r="K136" s="75"/>
      <c r="L136" s="75"/>
      <c r="M136" s="75"/>
      <c r="N136" s="75"/>
      <c r="O136" s="20"/>
      <c r="P136" s="20"/>
      <c r="Q136" s="127"/>
      <c r="R136" s="85"/>
      <c r="S136" s="85"/>
      <c r="T136" s="85"/>
      <c r="U136" s="85"/>
      <c r="V136" s="85"/>
      <c r="W136" s="85"/>
      <c r="X136" s="85"/>
      <c r="Y136" s="85"/>
      <c r="Z136" s="85"/>
    </row>
    <row r="137" spans="1:26" s="86" customFormat="1" x14ac:dyDescent="0.2">
      <c r="A137" s="38">
        <f t="shared" ref="A137:A141" si="3">+A136+1</f>
        <v>3</v>
      </c>
      <c r="B137" s="87"/>
      <c r="C137" s="87"/>
      <c r="D137" s="87"/>
      <c r="E137" s="156"/>
      <c r="F137" s="83"/>
      <c r="G137" s="83"/>
      <c r="H137" s="90"/>
      <c r="I137" s="84"/>
      <c r="J137" s="84"/>
      <c r="K137" s="75"/>
      <c r="L137" s="75"/>
      <c r="M137" s="75"/>
      <c r="N137" s="75"/>
      <c r="O137" s="180"/>
      <c r="P137" s="20"/>
      <c r="Q137" s="127"/>
      <c r="R137" s="85"/>
      <c r="S137" s="85"/>
      <c r="T137" s="85"/>
      <c r="U137" s="85"/>
      <c r="V137" s="85"/>
      <c r="W137" s="85"/>
      <c r="X137" s="85"/>
      <c r="Y137" s="85"/>
      <c r="Z137" s="85"/>
    </row>
    <row r="138" spans="1:26" s="86" customFormat="1" x14ac:dyDescent="0.25">
      <c r="A138" s="38">
        <f t="shared" si="3"/>
        <v>4</v>
      </c>
      <c r="B138" s="87"/>
      <c r="C138" s="88"/>
      <c r="D138" s="87"/>
      <c r="E138" s="156"/>
      <c r="F138" s="83"/>
      <c r="G138" s="83"/>
      <c r="H138" s="90"/>
      <c r="I138" s="84"/>
      <c r="J138" s="84"/>
      <c r="K138" s="75"/>
      <c r="L138" s="75"/>
      <c r="M138" s="75"/>
      <c r="N138" s="75"/>
      <c r="O138" s="20"/>
      <c r="P138" s="20"/>
      <c r="Q138" s="127"/>
      <c r="R138" s="85"/>
      <c r="S138" s="85"/>
      <c r="T138" s="85"/>
      <c r="U138" s="85"/>
      <c r="V138" s="85"/>
      <c r="W138" s="85"/>
      <c r="X138" s="85"/>
      <c r="Y138" s="85"/>
      <c r="Z138" s="85"/>
    </row>
    <row r="139" spans="1:26" s="86" customFormat="1" x14ac:dyDescent="0.25">
      <c r="A139" s="38">
        <f t="shared" si="3"/>
        <v>5</v>
      </c>
      <c r="B139" s="87"/>
      <c r="C139" s="88"/>
      <c r="D139" s="87"/>
      <c r="E139" s="156"/>
      <c r="F139" s="83"/>
      <c r="G139" s="83"/>
      <c r="H139" s="90"/>
      <c r="I139" s="84"/>
      <c r="J139" s="84"/>
      <c r="K139" s="75"/>
      <c r="L139" s="75"/>
      <c r="M139" s="75"/>
      <c r="N139" s="75"/>
      <c r="O139" s="20"/>
      <c r="P139" s="20"/>
      <c r="Q139" s="127"/>
      <c r="R139" s="85"/>
      <c r="S139" s="85"/>
      <c r="T139" s="85"/>
      <c r="U139" s="85"/>
      <c r="V139" s="85"/>
      <c r="W139" s="85"/>
      <c r="X139" s="85"/>
      <c r="Y139" s="85"/>
      <c r="Z139" s="85"/>
    </row>
    <row r="140" spans="1:26" s="86" customFormat="1" x14ac:dyDescent="0.25">
      <c r="A140" s="38">
        <f t="shared" si="3"/>
        <v>6</v>
      </c>
      <c r="B140" s="87"/>
      <c r="C140" s="88"/>
      <c r="D140" s="87"/>
      <c r="E140" s="156"/>
      <c r="F140" s="83"/>
      <c r="G140" s="83"/>
      <c r="H140" s="90"/>
      <c r="I140" s="84"/>
      <c r="J140" s="84"/>
      <c r="K140" s="75"/>
      <c r="L140" s="75"/>
      <c r="M140" s="75"/>
      <c r="N140" s="75"/>
      <c r="O140" s="20"/>
      <c r="P140" s="20"/>
      <c r="Q140" s="127"/>
      <c r="R140" s="85"/>
      <c r="S140" s="85"/>
      <c r="T140" s="85"/>
      <c r="U140" s="85"/>
      <c r="V140" s="85"/>
      <c r="W140" s="85"/>
      <c r="X140" s="85"/>
      <c r="Y140" s="85"/>
      <c r="Z140" s="85"/>
    </row>
    <row r="141" spans="1:26" s="86" customFormat="1" x14ac:dyDescent="0.25">
      <c r="A141" s="38">
        <f t="shared" si="3"/>
        <v>7</v>
      </c>
      <c r="B141" s="87"/>
      <c r="C141" s="88"/>
      <c r="D141" s="87"/>
      <c r="E141" s="156"/>
      <c r="F141" s="83"/>
      <c r="G141" s="83"/>
      <c r="H141" s="90"/>
      <c r="I141" s="84"/>
      <c r="J141" s="84"/>
      <c r="K141" s="75"/>
      <c r="L141" s="75"/>
      <c r="M141" s="75"/>
      <c r="N141" s="75"/>
      <c r="O141" s="20"/>
      <c r="P141" s="20"/>
      <c r="Q141" s="127"/>
      <c r="R141" s="85"/>
      <c r="S141" s="85"/>
      <c r="T141" s="85"/>
      <c r="U141" s="85"/>
      <c r="V141" s="85"/>
      <c r="W141" s="85"/>
      <c r="X141" s="85"/>
      <c r="Y141" s="85"/>
      <c r="Z141" s="85"/>
    </row>
    <row r="142" spans="1:26" s="86" customFormat="1" x14ac:dyDescent="0.25">
      <c r="A142" s="38"/>
      <c r="B142" s="87"/>
      <c r="C142" s="88"/>
      <c r="D142" s="87"/>
      <c r="E142" s="156"/>
      <c r="F142" s="83"/>
      <c r="G142" s="83"/>
      <c r="H142" s="90"/>
      <c r="I142" s="84"/>
      <c r="J142" s="84"/>
      <c r="K142" s="75"/>
      <c r="L142" s="75"/>
      <c r="M142" s="75"/>
      <c r="N142" s="75"/>
      <c r="O142" s="20"/>
      <c r="P142" s="20"/>
      <c r="Q142" s="127"/>
      <c r="R142" s="85"/>
      <c r="S142" s="85"/>
      <c r="T142" s="85"/>
      <c r="U142" s="85"/>
      <c r="V142" s="85"/>
      <c r="W142" s="85"/>
      <c r="X142" s="85"/>
      <c r="Y142" s="85"/>
      <c r="Z142" s="85"/>
    </row>
    <row r="143" spans="1:26" s="86" customFormat="1" x14ac:dyDescent="0.25">
      <c r="A143" s="38"/>
      <c r="B143" s="87"/>
      <c r="C143" s="88"/>
      <c r="D143" s="87"/>
      <c r="E143" s="156"/>
      <c r="F143" s="83"/>
      <c r="G143" s="83"/>
      <c r="H143" s="90"/>
      <c r="I143" s="84"/>
      <c r="J143" s="84"/>
      <c r="K143" s="75"/>
      <c r="L143" s="75"/>
      <c r="M143" s="75"/>
      <c r="N143" s="75"/>
      <c r="O143" s="20"/>
      <c r="P143" s="20"/>
      <c r="Q143" s="127"/>
      <c r="R143" s="85"/>
      <c r="S143" s="85"/>
      <c r="T143" s="85"/>
      <c r="U143" s="85"/>
      <c r="V143" s="85"/>
      <c r="W143" s="85"/>
      <c r="X143" s="85"/>
      <c r="Y143" s="85"/>
      <c r="Z143" s="85"/>
    </row>
    <row r="144" spans="1:26" s="86" customFormat="1" x14ac:dyDescent="0.25">
      <c r="A144" s="38"/>
      <c r="B144" s="87"/>
      <c r="C144" s="88"/>
      <c r="D144" s="87"/>
      <c r="E144" s="156"/>
      <c r="F144" s="83"/>
      <c r="G144" s="83"/>
      <c r="H144" s="90"/>
      <c r="I144" s="84"/>
      <c r="J144" s="84"/>
      <c r="K144" s="75"/>
      <c r="L144" s="75"/>
      <c r="M144" s="75"/>
      <c r="N144" s="75"/>
      <c r="O144" s="20"/>
      <c r="P144" s="20"/>
      <c r="Q144" s="127"/>
      <c r="R144" s="85"/>
      <c r="S144" s="85"/>
      <c r="T144" s="85"/>
      <c r="U144" s="85"/>
      <c r="V144" s="85"/>
      <c r="W144" s="85"/>
      <c r="X144" s="85"/>
      <c r="Y144" s="85"/>
      <c r="Z144" s="85"/>
    </row>
    <row r="145" spans="1:26" s="86" customFormat="1" x14ac:dyDescent="0.25">
      <c r="A145" s="38">
        <f>+A141+1</f>
        <v>8</v>
      </c>
      <c r="B145" s="87"/>
      <c r="C145" s="88"/>
      <c r="D145" s="87"/>
      <c r="E145" s="156"/>
      <c r="F145" s="83"/>
      <c r="G145" s="83"/>
      <c r="H145" s="83"/>
      <c r="I145" s="84"/>
      <c r="J145" s="84"/>
      <c r="K145" s="75"/>
      <c r="L145" s="75"/>
      <c r="M145" s="75"/>
      <c r="N145" s="75"/>
      <c r="O145" s="20"/>
      <c r="P145" s="20"/>
      <c r="Q145" s="127"/>
      <c r="R145" s="85"/>
      <c r="S145" s="85"/>
      <c r="T145" s="85"/>
      <c r="U145" s="85"/>
      <c r="V145" s="85"/>
      <c r="W145" s="85"/>
      <c r="X145" s="85"/>
      <c r="Y145" s="85"/>
      <c r="Z145" s="85"/>
    </row>
    <row r="146" spans="1:26" s="86" customFormat="1" x14ac:dyDescent="0.25">
      <c r="A146" s="38"/>
      <c r="B146" s="39" t="s">
        <v>16</v>
      </c>
      <c r="C146" s="88"/>
      <c r="D146" s="87"/>
      <c r="E146" s="156"/>
      <c r="F146" s="83"/>
      <c r="G146" s="83"/>
      <c r="H146" s="83"/>
      <c r="I146" s="84"/>
      <c r="J146" s="84"/>
      <c r="K146" s="89">
        <f t="shared" ref="K146" si="4">SUM(K135:K145)</f>
        <v>0</v>
      </c>
      <c r="L146" s="89">
        <f t="shared" ref="L146:N146" si="5">SUM(L135:L145)</f>
        <v>0</v>
      </c>
      <c r="M146" s="125">
        <f t="shared" si="5"/>
        <v>0</v>
      </c>
      <c r="N146" s="89">
        <f t="shared" si="5"/>
        <v>0</v>
      </c>
      <c r="O146" s="20"/>
      <c r="P146" s="20"/>
      <c r="Q146" s="128"/>
    </row>
    <row r="147" spans="1:26" x14ac:dyDescent="0.25">
      <c r="B147" s="21"/>
      <c r="C147" s="21"/>
      <c r="D147" s="21"/>
      <c r="E147" s="22"/>
      <c r="F147" s="21"/>
      <c r="G147" s="21"/>
      <c r="H147" s="21"/>
      <c r="I147" s="21"/>
      <c r="J147" s="21"/>
      <c r="K147" s="21"/>
      <c r="L147" s="21"/>
      <c r="M147" s="21"/>
      <c r="N147" s="21"/>
      <c r="O147" s="21"/>
      <c r="P147" s="21"/>
    </row>
    <row r="148" spans="1:26" ht="18.75" x14ac:dyDescent="0.25">
      <c r="B148" s="43" t="s">
        <v>32</v>
      </c>
      <c r="C148" s="53">
        <f>+K146</f>
        <v>0</v>
      </c>
      <c r="H148" s="23"/>
      <c r="I148" s="23"/>
      <c r="J148" s="23"/>
      <c r="K148" s="23"/>
      <c r="L148" s="23"/>
      <c r="M148" s="23"/>
      <c r="N148" s="21"/>
      <c r="O148" s="21"/>
      <c r="P148" s="21"/>
    </row>
    <row r="150" spans="1:26" ht="15.75" thickBot="1" x14ac:dyDescent="0.3"/>
    <row r="151" spans="1:26" ht="37.15" customHeight="1" thickBot="1" x14ac:dyDescent="0.3">
      <c r="B151" s="55" t="s">
        <v>48</v>
      </c>
      <c r="C151" s="56" t="s">
        <v>49</v>
      </c>
      <c r="D151" s="55" t="s">
        <v>50</v>
      </c>
      <c r="E151" s="56" t="s">
        <v>54</v>
      </c>
    </row>
    <row r="152" spans="1:26" ht="41.45" customHeight="1" x14ac:dyDescent="0.25">
      <c r="B152" s="48" t="s">
        <v>116</v>
      </c>
      <c r="C152" s="51">
        <v>20</v>
      </c>
      <c r="D152" s="51"/>
      <c r="E152" s="225">
        <f>+D152+D153+D154</f>
        <v>0</v>
      </c>
    </row>
    <row r="153" spans="1:26" x14ac:dyDescent="0.25">
      <c r="B153" s="48" t="s">
        <v>117</v>
      </c>
      <c r="C153" s="41">
        <v>30</v>
      </c>
      <c r="D153" s="146">
        <v>0</v>
      </c>
      <c r="E153" s="226"/>
    </row>
    <row r="154" spans="1:26" ht="15.75" thickBot="1" x14ac:dyDescent="0.3">
      <c r="B154" s="48" t="s">
        <v>118</v>
      </c>
      <c r="C154" s="52">
        <v>40</v>
      </c>
      <c r="D154" s="52">
        <v>0</v>
      </c>
      <c r="E154" s="227"/>
    </row>
    <row r="156" spans="1:26" ht="15.75" thickBot="1" x14ac:dyDescent="0.3"/>
    <row r="157" spans="1:26" ht="27" thickBot="1" x14ac:dyDescent="0.3">
      <c r="B157" s="222" t="s">
        <v>51</v>
      </c>
      <c r="C157" s="223"/>
      <c r="D157" s="223"/>
      <c r="E157" s="223"/>
      <c r="F157" s="223"/>
      <c r="G157" s="223"/>
      <c r="H157" s="223"/>
      <c r="I157" s="223"/>
      <c r="J157" s="223"/>
      <c r="K157" s="223"/>
      <c r="L157" s="223"/>
      <c r="M157" s="223"/>
      <c r="N157" s="224"/>
    </row>
    <row r="159" spans="1:26" ht="76.5" customHeight="1" x14ac:dyDescent="0.25">
      <c r="B159" s="93" t="s">
        <v>0</v>
      </c>
      <c r="C159" s="93" t="s">
        <v>39</v>
      </c>
      <c r="D159" s="93" t="s">
        <v>40</v>
      </c>
      <c r="E159" s="93" t="s">
        <v>105</v>
      </c>
      <c r="F159" s="93" t="s">
        <v>107</v>
      </c>
      <c r="G159" s="93" t="s">
        <v>108</v>
      </c>
      <c r="H159" s="93" t="s">
        <v>109</v>
      </c>
      <c r="I159" s="93" t="s">
        <v>106</v>
      </c>
      <c r="J159" s="228" t="s">
        <v>110</v>
      </c>
      <c r="K159" s="229"/>
      <c r="L159" s="230"/>
      <c r="M159" s="93" t="s">
        <v>114</v>
      </c>
      <c r="N159" s="93" t="s">
        <v>41</v>
      </c>
      <c r="O159" s="93" t="s">
        <v>42</v>
      </c>
      <c r="P159" s="228" t="s">
        <v>3</v>
      </c>
      <c r="Q159" s="230"/>
    </row>
    <row r="160" spans="1:26" ht="60.75" customHeight="1" x14ac:dyDescent="0.25">
      <c r="B160" s="145" t="s">
        <v>122</v>
      </c>
      <c r="C160" s="145"/>
      <c r="D160" s="2"/>
      <c r="E160" s="2"/>
      <c r="F160" s="2"/>
      <c r="G160" s="2"/>
      <c r="H160" s="2"/>
      <c r="I160" s="4"/>
      <c r="J160" s="1" t="s">
        <v>111</v>
      </c>
      <c r="K160" s="70" t="s">
        <v>112</v>
      </c>
      <c r="L160" s="69" t="s">
        <v>113</v>
      </c>
      <c r="M160" s="94"/>
      <c r="N160" s="94"/>
      <c r="O160" s="94"/>
      <c r="P160" s="213"/>
      <c r="Q160" s="213"/>
    </row>
    <row r="161" spans="2:17" ht="60.75" customHeight="1" x14ac:dyDescent="0.25">
      <c r="B161" s="145" t="s">
        <v>123</v>
      </c>
      <c r="C161" s="145"/>
      <c r="D161" s="2"/>
      <c r="E161" s="2"/>
      <c r="F161" s="2"/>
      <c r="G161" s="2"/>
      <c r="H161" s="2"/>
      <c r="I161" s="4"/>
      <c r="J161" s="1"/>
      <c r="K161" s="70"/>
      <c r="L161" s="69"/>
      <c r="M161" s="94"/>
      <c r="N161" s="94"/>
      <c r="O161" s="94"/>
      <c r="P161" s="146"/>
      <c r="Q161" s="146"/>
    </row>
    <row r="162" spans="2:17" ht="33.6" customHeight="1" x14ac:dyDescent="0.25">
      <c r="B162" s="145" t="s">
        <v>124</v>
      </c>
      <c r="C162" s="145"/>
      <c r="D162" s="2"/>
      <c r="E162" s="2"/>
      <c r="F162" s="2"/>
      <c r="G162" s="2"/>
      <c r="H162" s="2"/>
      <c r="I162" s="4"/>
      <c r="J162" s="1"/>
      <c r="K162" s="69"/>
      <c r="L162" s="69"/>
      <c r="M162" s="94"/>
      <c r="N162" s="94"/>
      <c r="O162" s="94"/>
      <c r="P162" s="213"/>
      <c r="Q162" s="213"/>
    </row>
    <row r="165" spans="2:17" ht="15.75" thickBot="1" x14ac:dyDescent="0.3"/>
    <row r="166" spans="2:17" ht="54" customHeight="1" x14ac:dyDescent="0.25">
      <c r="B166" s="96" t="s">
        <v>33</v>
      </c>
      <c r="C166" s="96" t="s">
        <v>48</v>
      </c>
      <c r="D166" s="93" t="s">
        <v>49</v>
      </c>
      <c r="E166" s="96" t="s">
        <v>50</v>
      </c>
      <c r="F166" s="56" t="s">
        <v>55</v>
      </c>
      <c r="G166" s="66"/>
    </row>
    <row r="167" spans="2:17" ht="120.75" customHeight="1" x14ac:dyDescent="0.2">
      <c r="B167" s="214" t="s">
        <v>52</v>
      </c>
      <c r="C167" s="5" t="s">
        <v>119</v>
      </c>
      <c r="D167" s="146">
        <v>25</v>
      </c>
      <c r="E167" s="146"/>
      <c r="F167" s="215">
        <f>+E167+E168+E169</f>
        <v>0</v>
      </c>
      <c r="G167" s="67"/>
    </row>
    <row r="168" spans="2:17" ht="76.150000000000006" customHeight="1" x14ac:dyDescent="0.2">
      <c r="B168" s="214"/>
      <c r="C168" s="5" t="s">
        <v>120</v>
      </c>
      <c r="D168" s="54">
        <v>25</v>
      </c>
      <c r="E168" s="146"/>
      <c r="F168" s="216"/>
      <c r="G168" s="67"/>
    </row>
    <row r="169" spans="2:17" ht="69" customHeight="1" x14ac:dyDescent="0.2">
      <c r="B169" s="214"/>
      <c r="C169" s="5" t="s">
        <v>121</v>
      </c>
      <c r="D169" s="146">
        <v>10</v>
      </c>
      <c r="E169" s="146"/>
      <c r="F169" s="217"/>
      <c r="G169" s="67"/>
    </row>
    <row r="170" spans="2:17" x14ac:dyDescent="0.25">
      <c r="C170" s="77"/>
    </row>
    <row r="173" spans="2:17" x14ac:dyDescent="0.25">
      <c r="B173" s="95" t="s">
        <v>56</v>
      </c>
    </row>
    <row r="176" spans="2:17" x14ac:dyDescent="0.25">
      <c r="B176" s="97" t="s">
        <v>33</v>
      </c>
      <c r="C176" s="97" t="s">
        <v>57</v>
      </c>
      <c r="D176" s="96" t="s">
        <v>50</v>
      </c>
      <c r="E176" s="96" t="s">
        <v>16</v>
      </c>
    </row>
    <row r="177" spans="2:5" ht="28.5" x14ac:dyDescent="0.25">
      <c r="B177" s="78" t="s">
        <v>58</v>
      </c>
      <c r="C177" s="79">
        <v>40</v>
      </c>
      <c r="D177" s="146">
        <f>+E152</f>
        <v>0</v>
      </c>
      <c r="E177" s="218">
        <f>+D177+D178</f>
        <v>0</v>
      </c>
    </row>
    <row r="178" spans="2:5" ht="42.75" x14ac:dyDescent="0.25">
      <c r="B178" s="78" t="s">
        <v>59</v>
      </c>
      <c r="C178" s="79">
        <v>60</v>
      </c>
      <c r="D178" s="146">
        <f>+F167</f>
        <v>0</v>
      </c>
      <c r="E178" s="219"/>
    </row>
  </sheetData>
  <sheetProtection password="C235" sheet="1" objects="1" scenarios="1"/>
  <mergeCells count="62">
    <mergeCell ref="B2:P2"/>
    <mergeCell ref="O95:P95"/>
    <mergeCell ref="O96:P96"/>
    <mergeCell ref="O97:P97"/>
    <mergeCell ref="O98:P98"/>
    <mergeCell ref="B4:P4"/>
    <mergeCell ref="B22:C22"/>
    <mergeCell ref="C6:N6"/>
    <mergeCell ref="C7:N7"/>
    <mergeCell ref="C8:N8"/>
    <mergeCell ref="C9:N9"/>
    <mergeCell ref="C10:E10"/>
    <mergeCell ref="B14:C21"/>
    <mergeCell ref="C32:D32"/>
    <mergeCell ref="E44:E45"/>
    <mergeCell ref="M49:N49"/>
    <mergeCell ref="O90:P90"/>
    <mergeCell ref="O91:P91"/>
    <mergeCell ref="O92:P92"/>
    <mergeCell ref="O93:P93"/>
    <mergeCell ref="O94:P94"/>
    <mergeCell ref="B71:B72"/>
    <mergeCell ref="C71:C72"/>
    <mergeCell ref="D71:E71"/>
    <mergeCell ref="C75:N75"/>
    <mergeCell ref="B77:N77"/>
    <mergeCell ref="O80:P80"/>
    <mergeCell ref="O81:P81"/>
    <mergeCell ref="O82:P82"/>
    <mergeCell ref="O83:P83"/>
    <mergeCell ref="O84:P84"/>
    <mergeCell ref="O85:P85"/>
    <mergeCell ref="O86:P86"/>
    <mergeCell ref="O87:P87"/>
    <mergeCell ref="O88:P88"/>
    <mergeCell ref="O89:P89"/>
    <mergeCell ref="B104:N104"/>
    <mergeCell ref="J109:L109"/>
    <mergeCell ref="P109:Q109"/>
    <mergeCell ref="P110:Q110"/>
    <mergeCell ref="P111:Q111"/>
    <mergeCell ref="P112:Q112"/>
    <mergeCell ref="P113:Q113"/>
    <mergeCell ref="P114:Q114"/>
    <mergeCell ref="P115:Q115"/>
    <mergeCell ref="P116:Q116"/>
    <mergeCell ref="P117:Q117"/>
    <mergeCell ref="P118:Q118"/>
    <mergeCell ref="B121:N121"/>
    <mergeCell ref="D124:E124"/>
    <mergeCell ref="D125:E125"/>
    <mergeCell ref="B128:P128"/>
    <mergeCell ref="B131:N131"/>
    <mergeCell ref="E152:E154"/>
    <mergeCell ref="B157:N157"/>
    <mergeCell ref="J159:L159"/>
    <mergeCell ref="P159:Q159"/>
    <mergeCell ref="P160:Q160"/>
    <mergeCell ref="P162:Q162"/>
    <mergeCell ref="B167:B169"/>
    <mergeCell ref="F167:F169"/>
    <mergeCell ref="E177:E178"/>
  </mergeCells>
  <dataValidations count="2">
    <dataValidation type="decimal" allowBlank="1" showInputMessage="1" showErrorMessage="1" sqref="WVH982881 WLL982881 C65377 IV65377 SR65377 ACN65377 AMJ65377 AWF65377 BGB65377 BPX65377 BZT65377 CJP65377 CTL65377 DDH65377 DND65377 DWZ65377 EGV65377 EQR65377 FAN65377 FKJ65377 FUF65377 GEB65377 GNX65377 GXT65377 HHP65377 HRL65377 IBH65377 ILD65377 IUZ65377 JEV65377 JOR65377 JYN65377 KIJ65377 KSF65377 LCB65377 LLX65377 LVT65377 MFP65377 MPL65377 MZH65377 NJD65377 NSZ65377 OCV65377 OMR65377 OWN65377 PGJ65377 PQF65377 QAB65377 QJX65377 QTT65377 RDP65377 RNL65377 RXH65377 SHD65377 SQZ65377 TAV65377 TKR65377 TUN65377 UEJ65377 UOF65377 UYB65377 VHX65377 VRT65377 WBP65377 WLL65377 WVH65377 C130913 IV130913 SR130913 ACN130913 AMJ130913 AWF130913 BGB130913 BPX130913 BZT130913 CJP130913 CTL130913 DDH130913 DND130913 DWZ130913 EGV130913 EQR130913 FAN130913 FKJ130913 FUF130913 GEB130913 GNX130913 GXT130913 HHP130913 HRL130913 IBH130913 ILD130913 IUZ130913 JEV130913 JOR130913 JYN130913 KIJ130913 KSF130913 LCB130913 LLX130913 LVT130913 MFP130913 MPL130913 MZH130913 NJD130913 NSZ130913 OCV130913 OMR130913 OWN130913 PGJ130913 PQF130913 QAB130913 QJX130913 QTT130913 RDP130913 RNL130913 RXH130913 SHD130913 SQZ130913 TAV130913 TKR130913 TUN130913 UEJ130913 UOF130913 UYB130913 VHX130913 VRT130913 WBP130913 WLL130913 WVH130913 C196449 IV196449 SR196449 ACN196449 AMJ196449 AWF196449 BGB196449 BPX196449 BZT196449 CJP196449 CTL196449 DDH196449 DND196449 DWZ196449 EGV196449 EQR196449 FAN196449 FKJ196449 FUF196449 GEB196449 GNX196449 GXT196449 HHP196449 HRL196449 IBH196449 ILD196449 IUZ196449 JEV196449 JOR196449 JYN196449 KIJ196449 KSF196449 LCB196449 LLX196449 LVT196449 MFP196449 MPL196449 MZH196449 NJD196449 NSZ196449 OCV196449 OMR196449 OWN196449 PGJ196449 PQF196449 QAB196449 QJX196449 QTT196449 RDP196449 RNL196449 RXH196449 SHD196449 SQZ196449 TAV196449 TKR196449 TUN196449 UEJ196449 UOF196449 UYB196449 VHX196449 VRT196449 WBP196449 WLL196449 WVH196449 C261985 IV261985 SR261985 ACN261985 AMJ261985 AWF261985 BGB261985 BPX261985 BZT261985 CJP261985 CTL261985 DDH261985 DND261985 DWZ261985 EGV261985 EQR261985 FAN261985 FKJ261985 FUF261985 GEB261985 GNX261985 GXT261985 HHP261985 HRL261985 IBH261985 ILD261985 IUZ261985 JEV261985 JOR261985 JYN261985 KIJ261985 KSF261985 LCB261985 LLX261985 LVT261985 MFP261985 MPL261985 MZH261985 NJD261985 NSZ261985 OCV261985 OMR261985 OWN261985 PGJ261985 PQF261985 QAB261985 QJX261985 QTT261985 RDP261985 RNL261985 RXH261985 SHD261985 SQZ261985 TAV261985 TKR261985 TUN261985 UEJ261985 UOF261985 UYB261985 VHX261985 VRT261985 WBP261985 WLL261985 WVH261985 C327521 IV327521 SR327521 ACN327521 AMJ327521 AWF327521 BGB327521 BPX327521 BZT327521 CJP327521 CTL327521 DDH327521 DND327521 DWZ327521 EGV327521 EQR327521 FAN327521 FKJ327521 FUF327521 GEB327521 GNX327521 GXT327521 HHP327521 HRL327521 IBH327521 ILD327521 IUZ327521 JEV327521 JOR327521 JYN327521 KIJ327521 KSF327521 LCB327521 LLX327521 LVT327521 MFP327521 MPL327521 MZH327521 NJD327521 NSZ327521 OCV327521 OMR327521 OWN327521 PGJ327521 PQF327521 QAB327521 QJX327521 QTT327521 RDP327521 RNL327521 RXH327521 SHD327521 SQZ327521 TAV327521 TKR327521 TUN327521 UEJ327521 UOF327521 UYB327521 VHX327521 VRT327521 WBP327521 WLL327521 WVH327521 C393057 IV393057 SR393057 ACN393057 AMJ393057 AWF393057 BGB393057 BPX393057 BZT393057 CJP393057 CTL393057 DDH393057 DND393057 DWZ393057 EGV393057 EQR393057 FAN393057 FKJ393057 FUF393057 GEB393057 GNX393057 GXT393057 HHP393057 HRL393057 IBH393057 ILD393057 IUZ393057 JEV393057 JOR393057 JYN393057 KIJ393057 KSF393057 LCB393057 LLX393057 LVT393057 MFP393057 MPL393057 MZH393057 NJD393057 NSZ393057 OCV393057 OMR393057 OWN393057 PGJ393057 PQF393057 QAB393057 QJX393057 QTT393057 RDP393057 RNL393057 RXH393057 SHD393057 SQZ393057 TAV393057 TKR393057 TUN393057 UEJ393057 UOF393057 UYB393057 VHX393057 VRT393057 WBP393057 WLL393057 WVH393057 C458593 IV458593 SR458593 ACN458593 AMJ458593 AWF458593 BGB458593 BPX458593 BZT458593 CJP458593 CTL458593 DDH458593 DND458593 DWZ458593 EGV458593 EQR458593 FAN458593 FKJ458593 FUF458593 GEB458593 GNX458593 GXT458593 HHP458593 HRL458593 IBH458593 ILD458593 IUZ458593 JEV458593 JOR458593 JYN458593 KIJ458593 KSF458593 LCB458593 LLX458593 LVT458593 MFP458593 MPL458593 MZH458593 NJD458593 NSZ458593 OCV458593 OMR458593 OWN458593 PGJ458593 PQF458593 QAB458593 QJX458593 QTT458593 RDP458593 RNL458593 RXH458593 SHD458593 SQZ458593 TAV458593 TKR458593 TUN458593 UEJ458593 UOF458593 UYB458593 VHX458593 VRT458593 WBP458593 WLL458593 WVH458593 C524129 IV524129 SR524129 ACN524129 AMJ524129 AWF524129 BGB524129 BPX524129 BZT524129 CJP524129 CTL524129 DDH524129 DND524129 DWZ524129 EGV524129 EQR524129 FAN524129 FKJ524129 FUF524129 GEB524129 GNX524129 GXT524129 HHP524129 HRL524129 IBH524129 ILD524129 IUZ524129 JEV524129 JOR524129 JYN524129 KIJ524129 KSF524129 LCB524129 LLX524129 LVT524129 MFP524129 MPL524129 MZH524129 NJD524129 NSZ524129 OCV524129 OMR524129 OWN524129 PGJ524129 PQF524129 QAB524129 QJX524129 QTT524129 RDP524129 RNL524129 RXH524129 SHD524129 SQZ524129 TAV524129 TKR524129 TUN524129 UEJ524129 UOF524129 UYB524129 VHX524129 VRT524129 WBP524129 WLL524129 WVH524129 C589665 IV589665 SR589665 ACN589665 AMJ589665 AWF589665 BGB589665 BPX589665 BZT589665 CJP589665 CTL589665 DDH589665 DND589665 DWZ589665 EGV589665 EQR589665 FAN589665 FKJ589665 FUF589665 GEB589665 GNX589665 GXT589665 HHP589665 HRL589665 IBH589665 ILD589665 IUZ589665 JEV589665 JOR589665 JYN589665 KIJ589665 KSF589665 LCB589665 LLX589665 LVT589665 MFP589665 MPL589665 MZH589665 NJD589665 NSZ589665 OCV589665 OMR589665 OWN589665 PGJ589665 PQF589665 QAB589665 QJX589665 QTT589665 RDP589665 RNL589665 RXH589665 SHD589665 SQZ589665 TAV589665 TKR589665 TUN589665 UEJ589665 UOF589665 UYB589665 VHX589665 VRT589665 WBP589665 WLL589665 WVH589665 C655201 IV655201 SR655201 ACN655201 AMJ655201 AWF655201 BGB655201 BPX655201 BZT655201 CJP655201 CTL655201 DDH655201 DND655201 DWZ655201 EGV655201 EQR655201 FAN655201 FKJ655201 FUF655201 GEB655201 GNX655201 GXT655201 HHP655201 HRL655201 IBH655201 ILD655201 IUZ655201 JEV655201 JOR655201 JYN655201 KIJ655201 KSF655201 LCB655201 LLX655201 LVT655201 MFP655201 MPL655201 MZH655201 NJD655201 NSZ655201 OCV655201 OMR655201 OWN655201 PGJ655201 PQF655201 QAB655201 QJX655201 QTT655201 RDP655201 RNL655201 RXH655201 SHD655201 SQZ655201 TAV655201 TKR655201 TUN655201 UEJ655201 UOF655201 UYB655201 VHX655201 VRT655201 WBP655201 WLL655201 WVH655201 C720737 IV720737 SR720737 ACN720737 AMJ720737 AWF720737 BGB720737 BPX720737 BZT720737 CJP720737 CTL720737 DDH720737 DND720737 DWZ720737 EGV720737 EQR720737 FAN720737 FKJ720737 FUF720737 GEB720737 GNX720737 GXT720737 HHP720737 HRL720737 IBH720737 ILD720737 IUZ720737 JEV720737 JOR720737 JYN720737 KIJ720737 KSF720737 LCB720737 LLX720737 LVT720737 MFP720737 MPL720737 MZH720737 NJD720737 NSZ720737 OCV720737 OMR720737 OWN720737 PGJ720737 PQF720737 QAB720737 QJX720737 QTT720737 RDP720737 RNL720737 RXH720737 SHD720737 SQZ720737 TAV720737 TKR720737 TUN720737 UEJ720737 UOF720737 UYB720737 VHX720737 VRT720737 WBP720737 WLL720737 WVH720737 C786273 IV786273 SR786273 ACN786273 AMJ786273 AWF786273 BGB786273 BPX786273 BZT786273 CJP786273 CTL786273 DDH786273 DND786273 DWZ786273 EGV786273 EQR786273 FAN786273 FKJ786273 FUF786273 GEB786273 GNX786273 GXT786273 HHP786273 HRL786273 IBH786273 ILD786273 IUZ786273 JEV786273 JOR786273 JYN786273 KIJ786273 KSF786273 LCB786273 LLX786273 LVT786273 MFP786273 MPL786273 MZH786273 NJD786273 NSZ786273 OCV786273 OMR786273 OWN786273 PGJ786273 PQF786273 QAB786273 QJX786273 QTT786273 RDP786273 RNL786273 RXH786273 SHD786273 SQZ786273 TAV786273 TKR786273 TUN786273 UEJ786273 UOF786273 UYB786273 VHX786273 VRT786273 WBP786273 WLL786273 WVH786273 C851809 IV851809 SR851809 ACN851809 AMJ851809 AWF851809 BGB851809 BPX851809 BZT851809 CJP851809 CTL851809 DDH851809 DND851809 DWZ851809 EGV851809 EQR851809 FAN851809 FKJ851809 FUF851809 GEB851809 GNX851809 GXT851809 HHP851809 HRL851809 IBH851809 ILD851809 IUZ851809 JEV851809 JOR851809 JYN851809 KIJ851809 KSF851809 LCB851809 LLX851809 LVT851809 MFP851809 MPL851809 MZH851809 NJD851809 NSZ851809 OCV851809 OMR851809 OWN851809 PGJ851809 PQF851809 QAB851809 QJX851809 QTT851809 RDP851809 RNL851809 RXH851809 SHD851809 SQZ851809 TAV851809 TKR851809 TUN851809 UEJ851809 UOF851809 UYB851809 VHX851809 VRT851809 WBP851809 WLL851809 WVH851809 C917345 IV917345 SR917345 ACN917345 AMJ917345 AWF917345 BGB917345 BPX917345 BZT917345 CJP917345 CTL917345 DDH917345 DND917345 DWZ917345 EGV917345 EQR917345 FAN917345 FKJ917345 FUF917345 GEB917345 GNX917345 GXT917345 HHP917345 HRL917345 IBH917345 ILD917345 IUZ917345 JEV917345 JOR917345 JYN917345 KIJ917345 KSF917345 LCB917345 LLX917345 LVT917345 MFP917345 MPL917345 MZH917345 NJD917345 NSZ917345 OCV917345 OMR917345 OWN917345 PGJ917345 PQF917345 QAB917345 QJX917345 QTT917345 RDP917345 RNL917345 RXH917345 SHD917345 SQZ917345 TAV917345 TKR917345 TUN917345 UEJ917345 UOF917345 UYB917345 VHX917345 VRT917345 WBP917345 WLL917345 WVH917345 C982881 IV982881 SR982881 ACN982881 AMJ982881 AWF982881 BGB982881 BPX982881 BZT982881 CJP982881 CTL982881 DDH982881 DND982881 DWZ982881 EGV982881 EQR982881 FAN982881 FKJ982881 FUF982881 GEB982881 GNX982881 GXT982881 HHP982881 HRL982881 IBH982881 ILD982881 IUZ982881 JEV982881 JOR982881 JYN982881 KIJ982881 KSF982881 LCB982881 LLX982881 LVT982881 MFP982881 MPL982881 MZH982881 NJD982881 NSZ982881 OCV982881 OMR982881 OWN982881 PGJ982881 PQF982881 QAB982881 QJX982881 QTT982881 RDP982881 RNL982881 RXH982881 SHD982881 SQZ982881 TAV982881 TKR982881 TUN982881 UEJ982881 UOF982881 UYB982881 VHX982881 VRT982881 WBP982881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881 A65377 IS65377 SO65377 ACK65377 AMG65377 AWC65377 BFY65377 BPU65377 BZQ65377 CJM65377 CTI65377 DDE65377 DNA65377 DWW65377 EGS65377 EQO65377 FAK65377 FKG65377 FUC65377 GDY65377 GNU65377 GXQ65377 HHM65377 HRI65377 IBE65377 ILA65377 IUW65377 JES65377 JOO65377 JYK65377 KIG65377 KSC65377 LBY65377 LLU65377 LVQ65377 MFM65377 MPI65377 MZE65377 NJA65377 NSW65377 OCS65377 OMO65377 OWK65377 PGG65377 PQC65377 PZY65377 QJU65377 QTQ65377 RDM65377 RNI65377 RXE65377 SHA65377 SQW65377 TAS65377 TKO65377 TUK65377 UEG65377 UOC65377 UXY65377 VHU65377 VRQ65377 WBM65377 WLI65377 WVE65377 A130913 IS130913 SO130913 ACK130913 AMG130913 AWC130913 BFY130913 BPU130913 BZQ130913 CJM130913 CTI130913 DDE130913 DNA130913 DWW130913 EGS130913 EQO130913 FAK130913 FKG130913 FUC130913 GDY130913 GNU130913 GXQ130913 HHM130913 HRI130913 IBE130913 ILA130913 IUW130913 JES130913 JOO130913 JYK130913 KIG130913 KSC130913 LBY130913 LLU130913 LVQ130913 MFM130913 MPI130913 MZE130913 NJA130913 NSW130913 OCS130913 OMO130913 OWK130913 PGG130913 PQC130913 PZY130913 QJU130913 QTQ130913 RDM130913 RNI130913 RXE130913 SHA130913 SQW130913 TAS130913 TKO130913 TUK130913 UEG130913 UOC130913 UXY130913 VHU130913 VRQ130913 WBM130913 WLI130913 WVE130913 A196449 IS196449 SO196449 ACK196449 AMG196449 AWC196449 BFY196449 BPU196449 BZQ196449 CJM196449 CTI196449 DDE196449 DNA196449 DWW196449 EGS196449 EQO196449 FAK196449 FKG196449 FUC196449 GDY196449 GNU196449 GXQ196449 HHM196449 HRI196449 IBE196449 ILA196449 IUW196449 JES196449 JOO196449 JYK196449 KIG196449 KSC196449 LBY196449 LLU196449 LVQ196449 MFM196449 MPI196449 MZE196449 NJA196449 NSW196449 OCS196449 OMO196449 OWK196449 PGG196449 PQC196449 PZY196449 QJU196449 QTQ196449 RDM196449 RNI196449 RXE196449 SHA196449 SQW196449 TAS196449 TKO196449 TUK196449 UEG196449 UOC196449 UXY196449 VHU196449 VRQ196449 WBM196449 WLI196449 WVE196449 A261985 IS261985 SO261985 ACK261985 AMG261985 AWC261985 BFY261985 BPU261985 BZQ261985 CJM261985 CTI261985 DDE261985 DNA261985 DWW261985 EGS261985 EQO261985 FAK261985 FKG261985 FUC261985 GDY261985 GNU261985 GXQ261985 HHM261985 HRI261985 IBE261985 ILA261985 IUW261985 JES261985 JOO261985 JYK261985 KIG261985 KSC261985 LBY261985 LLU261985 LVQ261985 MFM261985 MPI261985 MZE261985 NJA261985 NSW261985 OCS261985 OMO261985 OWK261985 PGG261985 PQC261985 PZY261985 QJU261985 QTQ261985 RDM261985 RNI261985 RXE261985 SHA261985 SQW261985 TAS261985 TKO261985 TUK261985 UEG261985 UOC261985 UXY261985 VHU261985 VRQ261985 WBM261985 WLI261985 WVE261985 A327521 IS327521 SO327521 ACK327521 AMG327521 AWC327521 BFY327521 BPU327521 BZQ327521 CJM327521 CTI327521 DDE327521 DNA327521 DWW327521 EGS327521 EQO327521 FAK327521 FKG327521 FUC327521 GDY327521 GNU327521 GXQ327521 HHM327521 HRI327521 IBE327521 ILA327521 IUW327521 JES327521 JOO327521 JYK327521 KIG327521 KSC327521 LBY327521 LLU327521 LVQ327521 MFM327521 MPI327521 MZE327521 NJA327521 NSW327521 OCS327521 OMO327521 OWK327521 PGG327521 PQC327521 PZY327521 QJU327521 QTQ327521 RDM327521 RNI327521 RXE327521 SHA327521 SQW327521 TAS327521 TKO327521 TUK327521 UEG327521 UOC327521 UXY327521 VHU327521 VRQ327521 WBM327521 WLI327521 WVE327521 A393057 IS393057 SO393057 ACK393057 AMG393057 AWC393057 BFY393057 BPU393057 BZQ393057 CJM393057 CTI393057 DDE393057 DNA393057 DWW393057 EGS393057 EQO393057 FAK393057 FKG393057 FUC393057 GDY393057 GNU393057 GXQ393057 HHM393057 HRI393057 IBE393057 ILA393057 IUW393057 JES393057 JOO393057 JYK393057 KIG393057 KSC393057 LBY393057 LLU393057 LVQ393057 MFM393057 MPI393057 MZE393057 NJA393057 NSW393057 OCS393057 OMO393057 OWK393057 PGG393057 PQC393057 PZY393057 QJU393057 QTQ393057 RDM393057 RNI393057 RXE393057 SHA393057 SQW393057 TAS393057 TKO393057 TUK393057 UEG393057 UOC393057 UXY393057 VHU393057 VRQ393057 WBM393057 WLI393057 WVE393057 A458593 IS458593 SO458593 ACK458593 AMG458593 AWC458593 BFY458593 BPU458593 BZQ458593 CJM458593 CTI458593 DDE458593 DNA458593 DWW458593 EGS458593 EQO458593 FAK458593 FKG458593 FUC458593 GDY458593 GNU458593 GXQ458593 HHM458593 HRI458593 IBE458593 ILA458593 IUW458593 JES458593 JOO458593 JYK458593 KIG458593 KSC458593 LBY458593 LLU458593 LVQ458593 MFM458593 MPI458593 MZE458593 NJA458593 NSW458593 OCS458593 OMO458593 OWK458593 PGG458593 PQC458593 PZY458593 QJU458593 QTQ458593 RDM458593 RNI458593 RXE458593 SHA458593 SQW458593 TAS458593 TKO458593 TUK458593 UEG458593 UOC458593 UXY458593 VHU458593 VRQ458593 WBM458593 WLI458593 WVE458593 A524129 IS524129 SO524129 ACK524129 AMG524129 AWC524129 BFY524129 BPU524129 BZQ524129 CJM524129 CTI524129 DDE524129 DNA524129 DWW524129 EGS524129 EQO524129 FAK524129 FKG524129 FUC524129 GDY524129 GNU524129 GXQ524129 HHM524129 HRI524129 IBE524129 ILA524129 IUW524129 JES524129 JOO524129 JYK524129 KIG524129 KSC524129 LBY524129 LLU524129 LVQ524129 MFM524129 MPI524129 MZE524129 NJA524129 NSW524129 OCS524129 OMO524129 OWK524129 PGG524129 PQC524129 PZY524129 QJU524129 QTQ524129 RDM524129 RNI524129 RXE524129 SHA524129 SQW524129 TAS524129 TKO524129 TUK524129 UEG524129 UOC524129 UXY524129 VHU524129 VRQ524129 WBM524129 WLI524129 WVE524129 A589665 IS589665 SO589665 ACK589665 AMG589665 AWC589665 BFY589665 BPU589665 BZQ589665 CJM589665 CTI589665 DDE589665 DNA589665 DWW589665 EGS589665 EQO589665 FAK589665 FKG589665 FUC589665 GDY589665 GNU589665 GXQ589665 HHM589665 HRI589665 IBE589665 ILA589665 IUW589665 JES589665 JOO589665 JYK589665 KIG589665 KSC589665 LBY589665 LLU589665 LVQ589665 MFM589665 MPI589665 MZE589665 NJA589665 NSW589665 OCS589665 OMO589665 OWK589665 PGG589665 PQC589665 PZY589665 QJU589665 QTQ589665 RDM589665 RNI589665 RXE589665 SHA589665 SQW589665 TAS589665 TKO589665 TUK589665 UEG589665 UOC589665 UXY589665 VHU589665 VRQ589665 WBM589665 WLI589665 WVE589665 A655201 IS655201 SO655201 ACK655201 AMG655201 AWC655201 BFY655201 BPU655201 BZQ655201 CJM655201 CTI655201 DDE655201 DNA655201 DWW655201 EGS655201 EQO655201 FAK655201 FKG655201 FUC655201 GDY655201 GNU655201 GXQ655201 HHM655201 HRI655201 IBE655201 ILA655201 IUW655201 JES655201 JOO655201 JYK655201 KIG655201 KSC655201 LBY655201 LLU655201 LVQ655201 MFM655201 MPI655201 MZE655201 NJA655201 NSW655201 OCS655201 OMO655201 OWK655201 PGG655201 PQC655201 PZY655201 QJU655201 QTQ655201 RDM655201 RNI655201 RXE655201 SHA655201 SQW655201 TAS655201 TKO655201 TUK655201 UEG655201 UOC655201 UXY655201 VHU655201 VRQ655201 WBM655201 WLI655201 WVE655201 A720737 IS720737 SO720737 ACK720737 AMG720737 AWC720737 BFY720737 BPU720737 BZQ720737 CJM720737 CTI720737 DDE720737 DNA720737 DWW720737 EGS720737 EQO720737 FAK720737 FKG720737 FUC720737 GDY720737 GNU720737 GXQ720737 HHM720737 HRI720737 IBE720737 ILA720737 IUW720737 JES720737 JOO720737 JYK720737 KIG720737 KSC720737 LBY720737 LLU720737 LVQ720737 MFM720737 MPI720737 MZE720737 NJA720737 NSW720737 OCS720737 OMO720737 OWK720737 PGG720737 PQC720737 PZY720737 QJU720737 QTQ720737 RDM720737 RNI720737 RXE720737 SHA720737 SQW720737 TAS720737 TKO720737 TUK720737 UEG720737 UOC720737 UXY720737 VHU720737 VRQ720737 WBM720737 WLI720737 WVE720737 A786273 IS786273 SO786273 ACK786273 AMG786273 AWC786273 BFY786273 BPU786273 BZQ786273 CJM786273 CTI786273 DDE786273 DNA786273 DWW786273 EGS786273 EQO786273 FAK786273 FKG786273 FUC786273 GDY786273 GNU786273 GXQ786273 HHM786273 HRI786273 IBE786273 ILA786273 IUW786273 JES786273 JOO786273 JYK786273 KIG786273 KSC786273 LBY786273 LLU786273 LVQ786273 MFM786273 MPI786273 MZE786273 NJA786273 NSW786273 OCS786273 OMO786273 OWK786273 PGG786273 PQC786273 PZY786273 QJU786273 QTQ786273 RDM786273 RNI786273 RXE786273 SHA786273 SQW786273 TAS786273 TKO786273 TUK786273 UEG786273 UOC786273 UXY786273 VHU786273 VRQ786273 WBM786273 WLI786273 WVE786273 A851809 IS851809 SO851809 ACK851809 AMG851809 AWC851809 BFY851809 BPU851809 BZQ851809 CJM851809 CTI851809 DDE851809 DNA851809 DWW851809 EGS851809 EQO851809 FAK851809 FKG851809 FUC851809 GDY851809 GNU851809 GXQ851809 HHM851809 HRI851809 IBE851809 ILA851809 IUW851809 JES851809 JOO851809 JYK851809 KIG851809 KSC851809 LBY851809 LLU851809 LVQ851809 MFM851809 MPI851809 MZE851809 NJA851809 NSW851809 OCS851809 OMO851809 OWK851809 PGG851809 PQC851809 PZY851809 QJU851809 QTQ851809 RDM851809 RNI851809 RXE851809 SHA851809 SQW851809 TAS851809 TKO851809 TUK851809 UEG851809 UOC851809 UXY851809 VHU851809 VRQ851809 WBM851809 WLI851809 WVE851809 A917345 IS917345 SO917345 ACK917345 AMG917345 AWC917345 BFY917345 BPU917345 BZQ917345 CJM917345 CTI917345 DDE917345 DNA917345 DWW917345 EGS917345 EQO917345 FAK917345 FKG917345 FUC917345 GDY917345 GNU917345 GXQ917345 HHM917345 HRI917345 IBE917345 ILA917345 IUW917345 JES917345 JOO917345 JYK917345 KIG917345 KSC917345 LBY917345 LLU917345 LVQ917345 MFM917345 MPI917345 MZE917345 NJA917345 NSW917345 OCS917345 OMO917345 OWK917345 PGG917345 PQC917345 PZY917345 QJU917345 QTQ917345 RDM917345 RNI917345 RXE917345 SHA917345 SQW917345 TAS917345 TKO917345 TUK917345 UEG917345 UOC917345 UXY917345 VHU917345 VRQ917345 WBM917345 WLI917345 WVE917345 A982881 IS982881 SO982881 ACK982881 AMG982881 AWC982881 BFY982881 BPU982881 BZQ982881 CJM982881 CTI982881 DDE982881 DNA982881 DWW982881 EGS982881 EQO982881 FAK982881 FKG982881 FUC982881 GDY982881 GNU982881 GXQ982881 HHM982881 HRI982881 IBE982881 ILA982881 IUW982881 JES982881 JOO982881 JYK982881 KIG982881 KSC982881 LBY982881 LLU982881 LVQ982881 MFM982881 MPI982881 MZE982881 NJA982881 NSW982881 OCS982881 OMO982881 OWK982881 PGG982881 PQC982881 PZY982881 QJU982881 QTQ982881 RDM982881 RNI982881 RXE982881 SHA982881 SQW982881 TAS982881 TKO982881 TUK982881 UEG982881 UOC982881 UXY982881 VHU982881 VRQ982881 WBM982881 WLI982881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80" zoomScaleNormal="80" workbookViewId="0">
      <selection activeCell="G19" sqref="G19"/>
    </sheetView>
  </sheetViews>
  <sheetFormatPr baseColWidth="10" defaultRowHeight="15.75" x14ac:dyDescent="0.25"/>
  <cols>
    <col min="1" max="1" width="24.85546875" style="123" customWidth="1"/>
    <col min="2" max="2" width="55.5703125" style="123" customWidth="1"/>
    <col min="3" max="3" width="41.28515625" style="123" customWidth="1"/>
    <col min="4" max="4" width="29.42578125" style="123" customWidth="1"/>
    <col min="5" max="5" width="29.140625" style="123" customWidth="1"/>
    <col min="6" max="16384" width="11.42578125" style="77"/>
  </cols>
  <sheetData>
    <row r="1" spans="1:5" x14ac:dyDescent="0.25">
      <c r="A1" s="260" t="s">
        <v>87</v>
      </c>
      <c r="B1" s="261"/>
      <c r="C1" s="261"/>
      <c r="D1" s="261"/>
      <c r="E1" s="99"/>
    </row>
    <row r="2" spans="1:5" ht="27.75" customHeight="1" x14ac:dyDescent="0.25">
      <c r="A2" s="100"/>
      <c r="B2" s="262" t="s">
        <v>73</v>
      </c>
      <c r="C2" s="262"/>
      <c r="D2" s="262"/>
      <c r="E2" s="101"/>
    </row>
    <row r="3" spans="1:5" ht="21" customHeight="1" x14ac:dyDescent="0.25">
      <c r="A3" s="102"/>
      <c r="B3" s="262" t="s">
        <v>141</v>
      </c>
      <c r="C3" s="262"/>
      <c r="D3" s="262"/>
      <c r="E3" s="103"/>
    </row>
    <row r="4" spans="1:5" thickBot="1" x14ac:dyDescent="0.3">
      <c r="A4" s="104"/>
      <c r="B4" s="105"/>
      <c r="C4" s="105"/>
      <c r="D4" s="105"/>
      <c r="E4" s="106"/>
    </row>
    <row r="5" spans="1:5" ht="26.25" customHeight="1" thickBot="1" x14ac:dyDescent="0.3">
      <c r="A5" s="104"/>
      <c r="B5" s="107" t="s">
        <v>74</v>
      </c>
      <c r="C5" s="263" t="s">
        <v>194</v>
      </c>
      <c r="D5" s="264"/>
      <c r="E5" s="106"/>
    </row>
    <row r="6" spans="1:5" ht="27.75" customHeight="1" thickBot="1" x14ac:dyDescent="0.3">
      <c r="A6" s="104"/>
      <c r="B6" s="129" t="s">
        <v>75</v>
      </c>
      <c r="C6" s="265" t="s">
        <v>195</v>
      </c>
      <c r="D6" s="266"/>
      <c r="E6" s="106"/>
    </row>
    <row r="7" spans="1:5" ht="29.25" customHeight="1" thickBot="1" x14ac:dyDescent="0.3">
      <c r="A7" s="104"/>
      <c r="B7" s="129" t="s">
        <v>142</v>
      </c>
      <c r="C7" s="258" t="s">
        <v>143</v>
      </c>
      <c r="D7" s="259"/>
      <c r="E7" s="106"/>
    </row>
    <row r="8" spans="1:5" ht="16.5" thickBot="1" x14ac:dyDescent="0.3">
      <c r="A8" s="104"/>
      <c r="B8" s="130">
        <v>18</v>
      </c>
      <c r="C8" s="253">
        <v>5200231090</v>
      </c>
      <c r="D8" s="254"/>
      <c r="E8" s="106"/>
    </row>
    <row r="9" spans="1:5" ht="23.25" customHeight="1" thickBot="1" x14ac:dyDescent="0.3">
      <c r="A9" s="104"/>
      <c r="B9" s="130">
        <v>21</v>
      </c>
      <c r="C9" s="253">
        <v>666161639</v>
      </c>
      <c r="D9" s="254"/>
      <c r="E9" s="106"/>
    </row>
    <row r="10" spans="1:5" ht="26.25" customHeight="1" thickBot="1" x14ac:dyDescent="0.3">
      <c r="A10" s="104"/>
      <c r="B10" s="130">
        <v>25</v>
      </c>
      <c r="C10" s="253">
        <v>417656200</v>
      </c>
      <c r="D10" s="254"/>
      <c r="E10" s="106"/>
    </row>
    <row r="11" spans="1:5" ht="21.75" customHeight="1" thickBot="1" x14ac:dyDescent="0.3">
      <c r="A11" s="104"/>
      <c r="B11" s="130" t="s">
        <v>144</v>
      </c>
      <c r="C11" s="253"/>
      <c r="D11" s="254"/>
      <c r="E11" s="106"/>
    </row>
    <row r="12" spans="1:5" ht="32.25" thickBot="1" x14ac:dyDescent="0.3">
      <c r="A12" s="104"/>
      <c r="B12" s="131" t="s">
        <v>145</v>
      </c>
      <c r="C12" s="253">
        <f>SUM(C8:D11)</f>
        <v>6284048929</v>
      </c>
      <c r="D12" s="254"/>
      <c r="E12" s="106"/>
    </row>
    <row r="13" spans="1:5" ht="48" thickBot="1" x14ac:dyDescent="0.3">
      <c r="A13" s="104"/>
      <c r="B13" s="131" t="s">
        <v>146</v>
      </c>
      <c r="C13" s="253">
        <f>+C12/616000</f>
        <v>10201.378131493506</v>
      </c>
      <c r="D13" s="254"/>
      <c r="E13" s="106"/>
    </row>
    <row r="14" spans="1:5" ht="24.75" customHeight="1" x14ac:dyDescent="0.25">
      <c r="A14" s="104"/>
      <c r="B14" s="105"/>
      <c r="C14" s="108"/>
      <c r="D14" s="109"/>
      <c r="E14" s="106"/>
    </row>
    <row r="15" spans="1:5" ht="28.5" customHeight="1" thickBot="1" x14ac:dyDescent="0.3">
      <c r="A15" s="104"/>
      <c r="B15" s="105" t="s">
        <v>147</v>
      </c>
      <c r="C15" s="108"/>
      <c r="D15" s="109"/>
      <c r="E15" s="106"/>
    </row>
    <row r="16" spans="1:5" ht="27" customHeight="1" x14ac:dyDescent="0.25">
      <c r="A16" s="104"/>
      <c r="B16" s="110" t="s">
        <v>76</v>
      </c>
      <c r="C16" s="111">
        <v>127264000</v>
      </c>
      <c r="D16" s="112"/>
      <c r="E16" s="106"/>
    </row>
    <row r="17" spans="1:6" ht="28.5" customHeight="1" x14ac:dyDescent="0.25">
      <c r="A17" s="104"/>
      <c r="B17" s="104" t="s">
        <v>77</v>
      </c>
      <c r="C17" s="113">
        <v>176924000</v>
      </c>
      <c r="D17" s="106"/>
      <c r="E17" s="106"/>
    </row>
    <row r="18" spans="1:6" ht="15" x14ac:dyDescent="0.25">
      <c r="A18" s="104"/>
      <c r="B18" s="104" t="s">
        <v>78</v>
      </c>
      <c r="C18" s="113">
        <v>74156520</v>
      </c>
      <c r="D18" s="106"/>
      <c r="E18" s="106"/>
    </row>
    <row r="19" spans="1:6" ht="27" customHeight="1" thickBot="1" x14ac:dyDescent="0.3">
      <c r="A19" s="104"/>
      <c r="B19" s="114" t="s">
        <v>79</v>
      </c>
      <c r="C19" s="115">
        <v>107406520</v>
      </c>
      <c r="D19" s="116"/>
      <c r="E19" s="106"/>
    </row>
    <row r="20" spans="1:6" ht="27" customHeight="1" thickBot="1" x14ac:dyDescent="0.3">
      <c r="A20" s="104"/>
      <c r="B20" s="255" t="s">
        <v>80</v>
      </c>
      <c r="C20" s="256"/>
      <c r="D20" s="257"/>
      <c r="E20" s="106"/>
    </row>
    <row r="21" spans="1:6" ht="16.5" thickBot="1" x14ac:dyDescent="0.3">
      <c r="A21" s="104"/>
      <c r="B21" s="255" t="s">
        <v>81</v>
      </c>
      <c r="C21" s="256"/>
      <c r="D21" s="257"/>
      <c r="E21" s="106"/>
    </row>
    <row r="22" spans="1:6" x14ac:dyDescent="0.25">
      <c r="A22" s="104"/>
      <c r="B22" s="117" t="s">
        <v>148</v>
      </c>
      <c r="C22" s="149">
        <f>+C16/C18</f>
        <v>1.7161538864013575</v>
      </c>
      <c r="D22" s="109" t="s">
        <v>196</v>
      </c>
      <c r="E22" s="106"/>
    </row>
    <row r="23" spans="1:6" ht="16.5" thickBot="1" x14ac:dyDescent="0.3">
      <c r="A23" s="104"/>
      <c r="B23" s="144" t="s">
        <v>82</v>
      </c>
      <c r="C23" s="150">
        <f>+C19/C17</f>
        <v>0.60707716307567094</v>
      </c>
      <c r="D23" s="118" t="s">
        <v>196</v>
      </c>
      <c r="E23" s="106"/>
    </row>
    <row r="24" spans="1:6" ht="16.5" thickBot="1" x14ac:dyDescent="0.3">
      <c r="A24" s="104"/>
      <c r="B24" s="119"/>
      <c r="C24" s="120"/>
      <c r="D24" s="105"/>
      <c r="E24" s="121"/>
    </row>
    <row r="25" spans="1:6" x14ac:dyDescent="0.25">
      <c r="A25" s="270"/>
      <c r="B25" s="271" t="s">
        <v>83</v>
      </c>
      <c r="C25" s="273" t="s">
        <v>197</v>
      </c>
      <c r="D25" s="274"/>
      <c r="E25" s="275"/>
      <c r="F25" s="267"/>
    </row>
    <row r="26" spans="1:6" ht="16.5" thickBot="1" x14ac:dyDescent="0.3">
      <c r="A26" s="270"/>
      <c r="B26" s="272"/>
      <c r="C26" s="268" t="s">
        <v>84</v>
      </c>
      <c r="D26" s="269"/>
      <c r="E26" s="275"/>
      <c r="F26" s="267"/>
    </row>
    <row r="27" spans="1:6" thickBot="1" x14ac:dyDescent="0.3">
      <c r="A27" s="114"/>
      <c r="B27" s="122"/>
      <c r="C27" s="122"/>
      <c r="D27" s="122"/>
      <c r="E27" s="116"/>
      <c r="F27" s="98"/>
    </row>
    <row r="28" spans="1:6" x14ac:dyDescent="0.25">
      <c r="B28" s="124" t="s">
        <v>149</v>
      </c>
    </row>
  </sheetData>
  <sheetProtection password="C235"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Sandra Milena Hernandez Luna</cp:lastModifiedBy>
  <cp:lastPrinted>2014-11-29T15:06:18Z</cp:lastPrinted>
  <dcterms:created xsi:type="dcterms:W3CDTF">2014-10-22T15:49:24Z</dcterms:created>
  <dcterms:modified xsi:type="dcterms:W3CDTF">2014-12-03T19:24:49Z</dcterms:modified>
</cp:coreProperties>
</file>